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20" windowWidth="9060" windowHeight="4650" tabRatio="847" activeTab="0"/>
  </bookViews>
  <sheets>
    <sheet name="Програми" sheetId="1" r:id="rId1"/>
  </sheets>
  <definedNames>
    <definedName name="_xlnm.Print_Area" localSheetId="0">'Програми'!$A$1:$J$116</definedName>
  </definedNames>
  <calcPr fullCalcOnLoad="1"/>
</workbook>
</file>

<file path=xl/sharedStrings.xml><?xml version="1.0" encoding="utf-8"?>
<sst xmlns="http://schemas.openxmlformats.org/spreadsheetml/2006/main" count="396" uniqueCount="270">
  <si>
    <t>Загальний фонд</t>
  </si>
  <si>
    <t>Спеціальний фонд</t>
  </si>
  <si>
    <t>0133</t>
  </si>
  <si>
    <t>0810</t>
  </si>
  <si>
    <t>х</t>
  </si>
  <si>
    <t>1090</t>
  </si>
  <si>
    <t>Всього</t>
  </si>
  <si>
    <t>0180</t>
  </si>
  <si>
    <t xml:space="preserve">Додаток № 7
</t>
  </si>
  <si>
    <t>5011</t>
  </si>
  <si>
    <t>Проведення навчально-тренувальних зборів і змагань з олімпійських видів спорту</t>
  </si>
  <si>
    <t>Інша діяльність у сфері державного управління</t>
  </si>
  <si>
    <t>0813242</t>
  </si>
  <si>
    <t>3242</t>
  </si>
  <si>
    <t>1015011</t>
  </si>
  <si>
    <t>Програма "Щаслива родина - успішна країна до 2022 року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</si>
  <si>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</si>
  <si>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</si>
  <si>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</si>
  <si>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</si>
  <si>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</si>
  <si>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</si>
  <si>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0100000</t>
  </si>
  <si>
    <t>0110000</t>
  </si>
  <si>
    <t>0110180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</si>
  <si>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</si>
  <si>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</si>
  <si>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</si>
  <si>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Програма висвітлення діяльності органів виконавчої влади та органів місцевого самоврядування у Сквирському районі на 2019-2020 роки друкованими засобами масової інформації</t>
  </si>
  <si>
    <t>Управління соціального захисту населення райдержадміністрації (головний розпорядник)</t>
  </si>
  <si>
    <t>Управління соціального захисту населення райдержадміністрації (відповідальний виконавець)</t>
  </si>
  <si>
    <t>0800000</t>
  </si>
  <si>
    <t>0810000</t>
  </si>
  <si>
    <t>Інші заходи у сфері соціального захисту і соціального забезпечення</t>
  </si>
  <si>
    <t>1000000</t>
  </si>
  <si>
    <t>1010000</t>
  </si>
  <si>
    <t>2010</t>
  </si>
  <si>
    <t>0731</t>
  </si>
  <si>
    <t>Багатопрофільна стаціонарна медична допомога населенню</t>
  </si>
  <si>
    <t>3700000</t>
  </si>
  <si>
    <t>37</t>
  </si>
  <si>
    <t>3710000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</si>
  <si>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</si>
  <si>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</si>
  <si>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</si>
  <si>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Рішення сесії Сквирської районної ради від 23.05.2019 року №19-33-07</t>
  </si>
  <si>
    <t>Програма "Призову на строкову військову службу та приписка громадян до призовної дільниці на 2019-2020 роки;</t>
  </si>
  <si>
    <t>(код бюджету)</t>
  </si>
  <si>
    <t>Сквирська міська рада (головний розпорядник)</t>
  </si>
  <si>
    <t>Сквирська міська рада (відповідальний виконавець)</t>
  </si>
  <si>
    <t xml:space="preserve"> Рішення сесії Сквирської міськоїї ради від __ грудня 2020 року №__-__VІІІ</t>
  </si>
  <si>
    <t>0116040</t>
  </si>
  <si>
    <t>6040</t>
  </si>
  <si>
    <t>0620</t>
  </si>
  <si>
    <t>Заходи, пов"язані з поліпшенням питної води</t>
  </si>
  <si>
    <t>0117130</t>
  </si>
  <si>
    <t>7130</t>
  </si>
  <si>
    <t>0421</t>
  </si>
  <si>
    <t>Здійснення заходів із землеустрою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</si>
  <si>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</si>
  <si>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</si>
  <si>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</si>
  <si>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</si>
  <si>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Програма соціально-економічного розвитку</t>
  </si>
  <si>
    <t>0117461</t>
  </si>
  <si>
    <t>7461</t>
  </si>
  <si>
    <t>0456</t>
  </si>
  <si>
    <t>0118340</t>
  </si>
  <si>
    <t>8340</t>
  </si>
  <si>
    <t>0540</t>
  </si>
  <si>
    <t>Утримання та розвиток автомобільних доріг та дорожньої інфраструктури за рахунок коштів місцевого бюджету</t>
  </si>
  <si>
    <t>Природоохоронні заходи за рахунок цільових фондів</t>
  </si>
  <si>
    <t>Програма доріг</t>
  </si>
  <si>
    <t>0600000</t>
  </si>
  <si>
    <t>Відділ  освіти Сквирської міської ради (головний розпорядник)</t>
  </si>
  <si>
    <t>0610000</t>
  </si>
  <si>
    <t>Відділ освіти Сквирської міської ради (відповідальний виконавець)</t>
  </si>
  <si>
    <t>0990</t>
  </si>
  <si>
    <t>Інші програми та заходи у сфері освіти</t>
  </si>
  <si>
    <t>Відділ праці,  соціального захисту та соціального забезпечення Сквирської міської ради (головний розпорядник)</t>
  </si>
  <si>
    <t>Відділ праці,  соціального захисту та соціального забезпечення Сквирської міської ради (відповідальний виконавець)</t>
  </si>
  <si>
    <t>0813031</t>
  </si>
  <si>
    <t>3031</t>
  </si>
  <si>
    <t>1030</t>
  </si>
  <si>
    <t>0813032</t>
  </si>
  <si>
    <t>3032</t>
  </si>
  <si>
    <t>1070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</si>
  <si>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</si>
  <si>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зв"язку</t>
  </si>
  <si>
    <t>1200000</t>
  </si>
  <si>
    <t>1210000</t>
  </si>
  <si>
    <t>1216014</t>
  </si>
  <si>
    <t>6014</t>
  </si>
  <si>
    <t>Забезпечення збору та вивезення сміття і відходів</t>
  </si>
  <si>
    <t>1216030</t>
  </si>
  <si>
    <t>6030</t>
  </si>
  <si>
    <t>Організація благоутрою населених пунктів</t>
  </si>
  <si>
    <t>1217461</t>
  </si>
  <si>
    <t>Програма фінансового забезпечення представницьких витрат та інших видатків, пов"язаних з діяльністю Сквирської міської ради на 2021-2025 роки</t>
  </si>
  <si>
    <t>Програма соціального забезпечення та соціального захисту населення Сквирської міської територіальної громади "Турбота" на 2021-2025 роки</t>
  </si>
  <si>
    <t>Програма забезпечення збору, вивезення та захоронення твердих відходів у Сквирській міській територіальній громаді на 2021-2025 роки</t>
  </si>
  <si>
    <t>Валентина ЛЕВІЦЬКА</t>
  </si>
  <si>
    <t>Програма управління комунального майна Сквирської територіальної громади на 2021-2025 роки</t>
  </si>
  <si>
    <t>Відділ капітального будівництва, комунальної власності та житлово-комунального господарства  Сквирської міської ради (головний розпорядник)</t>
  </si>
  <si>
    <t>Відділ капітального будівництва, комунальної власності та житлово-комунального господарства  Сквирської міської ради (відповідальний виконавець)</t>
  </si>
  <si>
    <t>Відділ культури, молоді і спорту  Сквирської міської ради (відповідальний виконавець)</t>
  </si>
  <si>
    <t>Відділ культури, молоді і спорту  Сквирської міської ради (головний розпорядник)</t>
  </si>
  <si>
    <t>Програма утримання та розвиток дорожнього господарства Сквирської міської територіальної громади на 2021-2025 роки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</si>
  <si>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</si>
  <si>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</si>
  <si>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 головного розпорядника коштів місцевого бюджету /  відповідального виконавця, найменування згідно з Типовою програмною класифікацією видатків та кредитування місцевого бюджету</t>
  </si>
  <si>
    <t>0100</t>
  </si>
  <si>
    <t>ДЕРЖАВНЕ УПРАВЛІННЯ</t>
  </si>
  <si>
    <t>2000</t>
  </si>
  <si>
    <t>ОХОРОНА ЗДОРОВ"Я</t>
  </si>
  <si>
    <t>7000</t>
  </si>
  <si>
    <t>ЕКОНОМІЧНА ДІЯЛЬНІСТЬ</t>
  </si>
  <si>
    <t>8000</t>
  </si>
  <si>
    <t>ІНША ДІЯЛЬНІСТЬ</t>
  </si>
  <si>
    <t>1142</t>
  </si>
  <si>
    <t>1000</t>
  </si>
  <si>
    <t>ОСВІТА</t>
  </si>
  <si>
    <t>3000</t>
  </si>
  <si>
    <t>СОЦІАЛЬНИЙ ЗАХИСТ ТА СОЦІАЛЬНЕ ЗАБЕЗПЕЧЕННЯ</t>
  </si>
  <si>
    <t>5000</t>
  </si>
  <si>
    <t>ФІЗИЧНА КУЛЬТУРА І СПОРТ</t>
  </si>
  <si>
    <t>6000</t>
  </si>
  <si>
    <t>ЖИТЛОВО-КОМУНАЛЬНЕ ГОСПОДАРСТВО</t>
  </si>
  <si>
    <t xml:space="preserve"> Рішення сесії Сквирської міськоїї ради від 22 грудня 2020 року №10-3-VІІІ</t>
  </si>
  <si>
    <t>Програма розвитку земельних відносин та охорони земель, продажу земельних ділянок, в тому числі на земельних торгах у формі аукціону Сквирської міської територіальної громади на 2021 -2025 роки</t>
  </si>
  <si>
    <t>Програма природоохоронних заходів  Сквирської міської територіальної громади на 2021 рік</t>
  </si>
  <si>
    <t xml:space="preserve">Програма розвитку фізичної культури і спорту на 2021-2025 роки у Сквирській міській територіальній громаді </t>
  </si>
  <si>
    <t>(грн.)</t>
  </si>
  <si>
    <t>1216090</t>
  </si>
  <si>
    <t>6090</t>
  </si>
  <si>
    <t>0640</t>
  </si>
  <si>
    <t>Інша діяльність у сфері житлово-комунального господарства</t>
  </si>
  <si>
    <t>1218340</t>
  </si>
  <si>
    <t>0112111</t>
  </si>
  <si>
    <t>0112010</t>
  </si>
  <si>
    <t>0611142</t>
  </si>
  <si>
    <t>Програма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Сквирської міської територіальної громади на 2021-2023 роки</t>
  </si>
  <si>
    <t>0813140</t>
  </si>
  <si>
    <t>3140</t>
  </si>
  <si>
    <t>1040</t>
  </si>
  <si>
    <t xml:space="preserve">Оздоровлення та відпочинок дітей (крім заходів з оздоровлення дітей, що здійснення громадян, які постраждали внаслідок Чорнобильської катастрофи) </t>
  </si>
  <si>
    <t>0813133</t>
  </si>
  <si>
    <t>3133</t>
  </si>
  <si>
    <t>Інші заходи та заклади молодіжної політики</t>
  </si>
  <si>
    <t>1018220</t>
  </si>
  <si>
    <t>8220</t>
  </si>
  <si>
    <t>0380</t>
  </si>
  <si>
    <t>Заходи та роботи з мобілізаційної підготовки місцевого значення</t>
  </si>
  <si>
    <t>Програма Сквирської міської ради "Призов на строкову військову службу, зборова підготовка військовозобов"язаних та приписка громадян до призовної дільниці на 2021-2022 роки</t>
  </si>
  <si>
    <t xml:space="preserve"> Програма розвитку та  підтримки комунального некомерційного підприємства  "Сквирська центральна міська лікарня на 2021-2022 роки</t>
  </si>
  <si>
    <t>0813160</t>
  </si>
  <si>
    <t>3160</t>
  </si>
  <si>
    <t>1010</t>
  </si>
  <si>
    <t xml:space="preserve">Надання соціальних гарантій фізичним особам, які надають соціальні послуги громадянам похилого віку, сосбам з інвалідністю, дітям з інвалідністю, хворим, які не здатні до самообслуговування і потребують </t>
  </si>
  <si>
    <t xml:space="preserve"> Рішення сесії Сквирської міської ради від 22 грудня 2020 року №10-3-VІІІ</t>
  </si>
  <si>
    <t xml:space="preserve"> Рішення сесії Сквирської міської ради від 22 грудня 2020 року №11-3-VІІІ</t>
  </si>
  <si>
    <t xml:space="preserve"> Рішення сесії Сквирської міської ради від 22 грудня 2020 року №88-3-VІІІ</t>
  </si>
  <si>
    <t xml:space="preserve"> Рішення сесії Сквирської міської ради від 22 грудня 2020 року №12-3-VІІІ</t>
  </si>
  <si>
    <t xml:space="preserve"> Рішення сесії Сквирської міської ради від 22 грудня 2020 року №17-3-VІІІ</t>
  </si>
  <si>
    <t>Рішення сесії Сквирської міської ради від 21 січня 2021 року №33-4-VІІІ</t>
  </si>
  <si>
    <t>Рішення сесії Сквирської міської ради від 21 січня 2021 року №35-4-VІІІ</t>
  </si>
  <si>
    <t xml:space="preserve"> Рішення сесії Сквирської міської ради від 22 грудня 2020 року №19-3-VІІІ</t>
  </si>
  <si>
    <t xml:space="preserve"> Рішення сесії Сквирської міської ради від 21 січня 2021 року №34-4-VІІІ</t>
  </si>
  <si>
    <t xml:space="preserve"> Рішення сесії Сквирської міської ради від 22 грудня 2020 року №15-3-VІІІ</t>
  </si>
  <si>
    <t xml:space="preserve"> Рішення сесії Сквирської міської ради від 22 грудня 2020 року №16-3-VІІІ</t>
  </si>
  <si>
    <t xml:space="preserve">Розподіл витрат бюджету Сквирської міської територіальної громади на реалізацію місцевих /регіональних програм у 2022 році  </t>
  </si>
  <si>
    <t>Сквирській міській територіальній громаді КУ СМР «Трудовий архів Сквирської міської територіальної громади» на 2022-2026 роки</t>
  </si>
  <si>
    <t>Цільова програма розвитку та фінансової підтримки Комунального некомерційного підприємства "Сквирський міський центр первинної медико-санітарної допомоги" на 2022-2025 роки</t>
  </si>
  <si>
    <t xml:space="preserve"> Рішення сесії Сквирської міської ради від 23 листопада 2021 року №40-15-VІІІ</t>
  </si>
  <si>
    <t xml:space="preserve"> Рішення сесії Сквирської міської ради від 23 грудня 2021 року №33-17-VІІІ</t>
  </si>
  <si>
    <t>0112152</t>
  </si>
  <si>
    <t>2152</t>
  </si>
  <si>
    <t>0763</t>
  </si>
  <si>
    <t>Інші програми та заходи у сфері охорони здоров"я</t>
  </si>
  <si>
    <t>Програма з інфекційного контролю та дотримання заходів із запобігання інфекціями, пов"язаними з наданням медичної допомоги Комунального некомерційного підпиємства Сквирської міської ради "Сквирський міський центр первинної медико-санітарної допомоги" на 2022-2025 роки</t>
  </si>
  <si>
    <t xml:space="preserve"> Рішення сесії Сквирської міської ради від 23 листопада 2021 року №39-15-VІІІ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</si>
  <si>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</si>
  <si>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</si>
  <si>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</si>
  <si>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</si>
  <si>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розробки містобудівної документації для використання територіальною громадою м.Сквира на період 2021-2024 років</t>
  </si>
  <si>
    <t xml:space="preserve"> Рішення сесії Сквирської міської ради від 14 липня 2021 року №18-9-VІІІ</t>
  </si>
  <si>
    <t xml:space="preserve"> Рішення сесії Сквирської міської ради від 23 грудня 2021 року №12-17-VІІІ</t>
  </si>
  <si>
    <t>Програма надання одноразової допомоги дітям-сиротам і дітям, позбавленим батьківського піклування, яким у 2022  році виповнюється 18 років на 2022 рік</t>
  </si>
  <si>
    <t>Програма призначення і виплати компенсації фізичним особам, які надають соціальні послуги з догляду на непрофесійній основі на 2022-2025 роки</t>
  </si>
  <si>
    <t>Рішення сесії Сквирської міської ради від 23 листопада 2021 року №30-15-VІІІ</t>
  </si>
  <si>
    <t>1011080</t>
  </si>
  <si>
    <t>1080</t>
  </si>
  <si>
    <t>0960</t>
  </si>
  <si>
    <t>Надання спеціалізованої освіти мистецькими школами</t>
  </si>
  <si>
    <t>Програма розвитку культури Сквирської міської територіальної громади на 2021-2025 роки</t>
  </si>
  <si>
    <t xml:space="preserve"> Рішення сесії Сквирської міської ради від 23 листопада 2021 року №36-15-VІІІ</t>
  </si>
  <si>
    <t>4000</t>
  </si>
  <si>
    <t>КУЛЬТУРА І МИСТЕЦТВО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</si>
  <si>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</si>
  <si>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</si>
  <si>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</si>
  <si>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</si>
  <si>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</si>
  <si>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</si>
  <si>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</si>
  <si>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</si>
  <si>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</si>
  <si>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</si>
  <si>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 та інших клубних закладів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</si>
  <si>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</si>
  <si>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</si>
  <si>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</si>
  <si>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Програма заходів по організації благоустрою Сквирської територіальної громади на 2022 рік</t>
  </si>
  <si>
    <t xml:space="preserve"> Рішення сесії Сквирської міської ради від 23 грудня 2021 року №08-17-VІІІ</t>
  </si>
  <si>
    <t>Програма природоохоронних заходів  Сквирської міської територіальної громади на 2022-2025 роки</t>
  </si>
  <si>
    <t>Програма щодо організації поховання померлих одиноких громадян, осіб без певного місця проживання, громадян, від поховання яких відмовилися рідні, знайдених невпізнаних трупів на 2021-2025 роки</t>
  </si>
  <si>
    <t>Рішення сесії Сквирської міської ради від 29 квітня 2021 року №115-7-VІІІ</t>
  </si>
  <si>
    <t xml:space="preserve">Комплексна програма соціальної підтримкиучасників АТО та операції об"єднаних сил, членів їх сімей, вшанування памяті загиблих (померлих) на 2022-2025 роки </t>
  </si>
  <si>
    <t>Програма патріотичного виховання дітей у Сквирській міській територіальній громаді на період до 2025 року</t>
  </si>
  <si>
    <t xml:space="preserve"> Рішення сесії Сквирської міської ради від 22 лютого 2022 року №__-19-VІІІ</t>
  </si>
  <si>
    <t>Комплексна Програма підтримки сім»ї та забезпечення прав дітей «Щаслива родина-успішна громада на 2021-2022 роки</t>
  </si>
  <si>
    <t>1216040</t>
  </si>
  <si>
    <t>Програма будівництва, реконструкції та ремонту об"єктів інфраструктури Сквирської міської територіальної громади на 2022-2027 роки</t>
  </si>
  <si>
    <t xml:space="preserve"> Рішення сесії Сквирської міської ради від 23 грудня 2021 року №23-17-VІІІ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</si>
  <si>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</si>
  <si>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</si>
  <si>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економічних витрат на їх виробництво (надання)</t>
  </si>
  <si>
    <t>Програма ефективної роботи та реформування житлово-комунального господарства міста Сквира з централізованого водопостачання та водовідведення на 2022 рік</t>
  </si>
  <si>
    <t xml:space="preserve"> Рішення сесії Сквирської міської ради від 27 січня 2022 року №20-18-VІІІ</t>
  </si>
  <si>
    <t>Програма фінансової підтримки комунальних підприємств у Сквирській міській територіальній громаді на 2021-2025 роки</t>
  </si>
  <si>
    <t xml:space="preserve"> Рішення сесії Сквирської міської ради від 08 червня 2021 року №12-8-VІІІ</t>
  </si>
  <si>
    <t>1217130</t>
  </si>
  <si>
    <t>1217321</t>
  </si>
  <si>
    <t>7321</t>
  </si>
  <si>
    <t>Будівництво освітніх установ та закладів</t>
  </si>
  <si>
    <t>1217324</t>
  </si>
  <si>
    <t>7324</t>
  </si>
  <si>
    <t>Будівництво установ та закладів культури</t>
  </si>
  <si>
    <t>1217325</t>
  </si>
  <si>
    <t>7325</t>
  </si>
  <si>
    <t>Будівництво споруд, установ та закладів фізичної культури і спорту</t>
  </si>
  <si>
    <t>1217330</t>
  </si>
  <si>
    <t>7330</t>
  </si>
  <si>
    <t>Будівництво інших обєктів комунальної власності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</si>
  <si>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</si>
  <si>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</si>
  <si>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</si>
  <si>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1218330</t>
  </si>
  <si>
    <t>8330</t>
  </si>
  <si>
    <t>Інша діяльність у сфері екології та охорони природних ресурсів</t>
  </si>
  <si>
    <t xml:space="preserve"> Рішення сесії Сквирської міської ради від 23 грудня 2021 року №44-17-VІІІ</t>
  </si>
  <si>
    <t>9000</t>
  </si>
  <si>
    <t>МІЖБЮДЖЕТНІ ТРАНСФЕРТИ</t>
  </si>
  <si>
    <t>Програма "Поліцейський офіцер громади" на 2022-2025 роки</t>
  </si>
  <si>
    <t>МІСЬКА ГОЛОВА</t>
  </si>
  <si>
    <t>Рішення сесії Сквирської міської ради від 23 грудня 2021 року №40-17-VІІІ</t>
  </si>
  <si>
    <t>0118110</t>
  </si>
  <si>
    <t>8110</t>
  </si>
  <si>
    <t>0320</t>
  </si>
  <si>
    <t>Заходи і запобігання та ліквідації надзвичайних ситуацій та наслідків стихійного лиха</t>
  </si>
  <si>
    <t>Цільова Програма захисту населення і територій від надзвичайних ситуацій техногенного та природного характеру, забезпечення пожежної безпеки на 2021-2025 року</t>
  </si>
  <si>
    <t xml:space="preserve"> Рішення сесії Сквирської міської ради від 09 червня 2021 року №03-8-VІІІ</t>
  </si>
  <si>
    <t>Фінансове управління Сквирської міської ради  (головний розпорядник)</t>
  </si>
  <si>
    <t>Фінансове управління Сквирської міської ради  (відповідальний виконавець)</t>
  </si>
  <si>
    <t>1217322</t>
  </si>
  <si>
    <t>7322</t>
  </si>
  <si>
    <t>Будівництво медичних установ та закладів</t>
  </si>
  <si>
    <t>до рішення виконавчого комітету Сквирської міської ради</t>
  </si>
  <si>
    <t>від 14.03.2022 року №__/6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</si>
</sst>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0.0"/>
    <numFmt numFmtId="190" formatCode="0.0%"/>
    <numFmt numFmtId="191" formatCode="0.000%"/>
    <numFmt numFmtId="192" formatCode="0.0000%"/>
    <numFmt numFmtId="193" formatCode="0.00000%"/>
    <numFmt numFmtId="194" formatCode="0.000"/>
    <numFmt numFmtId="195" formatCode="_-* #,##0.0\ _г_р_н_._-;\-* #,##0.0\ _г_р_н_._-;_-* &quot;-&quot;??\ _г_р_н_._-;_-@_-"/>
    <numFmt numFmtId="196" formatCode="_-* #,##0\ _г_р_н_._-;\-* #,##0\ _г_р_н_._-;_-* &quot;-&quot;??\ _г_р_н_._-;_-@_-"/>
    <numFmt numFmtId="197" formatCode="_-* #,##0.000\ _г_р_н_._-;\-* #,##0.000\ _г_р_н_._-;_-* &quot;-&quot;??\ _г_р_н_._-;_-@_-"/>
    <numFmt numFmtId="198" formatCode="000000.0"/>
    <numFmt numFmtId="199" formatCode="0.0000"/>
    <numFmt numFmtId="200" formatCode="0.00000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000000"/>
    <numFmt numFmtId="207" formatCode="0.000000000000"/>
    <numFmt numFmtId="208" formatCode="0.0000000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\ &quot;грн.&quot;"/>
    <numFmt numFmtId="214" formatCode="#,##0.000"/>
    <numFmt numFmtId="215" formatCode="#,##0.0000"/>
    <numFmt numFmtId="216" formatCode="#,##0.0"/>
  </numFmts>
  <fonts count="57">
    <font>
      <sz val="10"/>
      <name val="Times New Roman CYR"/>
      <family val="1"/>
    </font>
    <font>
      <sz val="10"/>
      <name val="Arial Cyr"/>
      <family val="0"/>
    </font>
    <font>
      <u val="single"/>
      <sz val="10"/>
      <color indexed="12"/>
      <name val="Times New Roman CYR"/>
      <family val="1"/>
    </font>
    <font>
      <u val="single"/>
      <sz val="10"/>
      <color indexed="3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0"/>
    </font>
    <font>
      <b/>
      <sz val="11"/>
      <name val="Times New Roman CYR"/>
      <family val="0"/>
    </font>
    <font>
      <sz val="8"/>
      <name val="Times New Roman CYR"/>
      <family val="0"/>
    </font>
    <font>
      <b/>
      <sz val="10"/>
      <color indexed="8"/>
      <name val="Times New Roman Cyr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sz val="12"/>
      <name val="Times New Roman CYR"/>
      <family val="0"/>
    </font>
    <font>
      <b/>
      <sz val="10"/>
      <name val="Times New Roman"/>
      <family val="1"/>
    </font>
    <font>
      <b/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8"/>
      <color indexed="10"/>
      <name val="Times New Roman CYR"/>
      <family val="0"/>
    </font>
    <font>
      <sz val="10"/>
      <color indexed="10"/>
      <name val="Times New Roman CYR"/>
      <family val="0"/>
    </font>
    <font>
      <sz val="10"/>
      <color indexed="8"/>
      <name val="Times New Roman"/>
      <family val="1"/>
    </font>
    <font>
      <sz val="2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u val="single"/>
      <sz val="8"/>
      <color rgb="FFFF0000"/>
      <name val="Times New Roman CYR"/>
      <family val="0"/>
    </font>
    <font>
      <sz val="10"/>
      <color rgb="FFFF0000"/>
      <name val="Times New Roman CYR"/>
      <family val="0"/>
    </font>
    <font>
      <sz val="10"/>
      <color rgb="FF000000"/>
      <name val="Times New Roman"/>
      <family val="1"/>
    </font>
    <font>
      <sz val="22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89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" fillId="0" borderId="0" xfId="0" applyFont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2" fontId="0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1" fillId="0" borderId="11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12" xfId="0" applyFont="1" applyBorder="1" applyAlignment="1">
      <alignment horizontal="center" wrapText="1"/>
    </xf>
    <xf numFmtId="194" fontId="11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2" fontId="0" fillId="0" borderId="1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 wrapText="1"/>
    </xf>
    <xf numFmtId="194" fontId="1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0" fillId="0" borderId="16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right"/>
    </xf>
    <xf numFmtId="49" fontId="0" fillId="0" borderId="13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18"/>
  <sheetViews>
    <sheetView tabSelected="1" zoomScalePageLayoutView="0" workbookViewId="0" topLeftCell="E1">
      <selection activeCell="F5" sqref="F5:J5"/>
    </sheetView>
  </sheetViews>
  <sheetFormatPr defaultColWidth="9.00390625" defaultRowHeight="12.75"/>
  <cols>
    <col min="1" max="1" width="13.75390625" style="0" customWidth="1"/>
    <col min="2" max="3" width="11.75390625" style="0" customWidth="1"/>
    <col min="4" max="4" width="46.75390625" style="0" customWidth="1"/>
    <col min="5" max="5" width="51.75390625" style="0" customWidth="1"/>
    <col min="6" max="6" width="29.25390625" style="0" customWidth="1"/>
    <col min="7" max="7" width="16.00390625" style="0" customWidth="1"/>
    <col min="8" max="8" width="17.25390625" style="0" customWidth="1"/>
    <col min="9" max="9" width="14.00390625" style="0" customWidth="1"/>
    <col min="10" max="10" width="13.00390625" style="0" customWidth="1"/>
  </cols>
  <sheetData>
    <row r="1" spans="8:10" s="14" customFormat="1" ht="13.5" customHeight="1">
      <c r="H1" s="75" t="s">
        <v>8</v>
      </c>
      <c r="I1" s="75"/>
      <c r="J1" s="75"/>
    </row>
    <row r="2" spans="6:10" s="14" customFormat="1" ht="14.25" customHeight="1">
      <c r="F2" s="77" t="s">
        <v>268</v>
      </c>
      <c r="G2" s="77"/>
      <c r="H2" s="77"/>
      <c r="I2" s="77"/>
      <c r="J2" s="77"/>
    </row>
    <row r="3" spans="8:10" s="14" customFormat="1" ht="16.5" customHeight="1">
      <c r="H3" s="77" t="s">
        <v>269</v>
      </c>
      <c r="I3" s="77"/>
      <c r="J3" s="77"/>
    </row>
    <row r="4" spans="5:10" s="14" customFormat="1" ht="12.75">
      <c r="E4" s="79"/>
      <c r="F4" s="79"/>
      <c r="G4" s="79"/>
      <c r="H4" s="79"/>
      <c r="I4" s="79"/>
      <c r="J4" s="79"/>
    </row>
    <row r="5" spans="5:10" s="14" customFormat="1" ht="12.75">
      <c r="E5" s="15"/>
      <c r="F5" s="79"/>
      <c r="G5" s="79"/>
      <c r="H5" s="79"/>
      <c r="I5" s="79"/>
      <c r="J5" s="79"/>
    </row>
    <row r="6" spans="1:10" s="14" customFormat="1" ht="12.75">
      <c r="A6" s="76" t="s">
        <v>170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s="14" customFormat="1" ht="12.75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s="14" customFormat="1" ht="12.75">
      <c r="A8" s="34"/>
      <c r="B8" s="76">
        <v>10561000000</v>
      </c>
      <c r="C8" s="76"/>
      <c r="D8" s="34"/>
      <c r="E8" s="34"/>
      <c r="F8" s="34"/>
      <c r="G8" s="34"/>
      <c r="H8" s="34"/>
      <c r="I8" s="34"/>
      <c r="J8" s="34"/>
    </row>
    <row r="9" spans="2:10" s="14" customFormat="1" ht="12.75">
      <c r="B9" s="78" t="s">
        <v>47</v>
      </c>
      <c r="C9" s="78"/>
      <c r="J9" s="42" t="s">
        <v>132</v>
      </c>
    </row>
    <row r="10" spans="1:11" s="14" customFormat="1" ht="128.25" customHeight="1">
      <c r="A10" s="63" t="s">
        <v>109</v>
      </c>
      <c r="B10" s="63" t="s">
        <v>108</v>
      </c>
      <c r="C10" s="63" t="s">
        <v>16</v>
      </c>
      <c r="D10" s="63" t="s">
        <v>110</v>
      </c>
      <c r="E10" s="63" t="s">
        <v>17</v>
      </c>
      <c r="F10" s="63" t="s">
        <v>18</v>
      </c>
      <c r="G10" s="63" t="s">
        <v>19</v>
      </c>
      <c r="H10" s="63" t="s">
        <v>0</v>
      </c>
      <c r="I10" s="70" t="s">
        <v>1</v>
      </c>
      <c r="J10" s="71"/>
      <c r="K10" s="16"/>
    </row>
    <row r="11" spans="1:11" s="14" customFormat="1" ht="37.5" customHeight="1">
      <c r="A11" s="64"/>
      <c r="B11" s="64"/>
      <c r="C11" s="64"/>
      <c r="D11" s="64"/>
      <c r="E11" s="64"/>
      <c r="F11" s="64"/>
      <c r="G11" s="64"/>
      <c r="H11" s="64"/>
      <c r="I11" s="13" t="s">
        <v>20</v>
      </c>
      <c r="J11" s="13" t="s">
        <v>21</v>
      </c>
      <c r="K11" s="16"/>
    </row>
    <row r="12" spans="1:11" s="14" customFormat="1" ht="12" customHeight="1">
      <c r="A12" s="17">
        <v>1</v>
      </c>
      <c r="B12" s="17">
        <v>2</v>
      </c>
      <c r="C12" s="17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6"/>
    </row>
    <row r="13" spans="1:11" s="3" customFormat="1" ht="28.5" customHeight="1">
      <c r="A13" s="20" t="s">
        <v>22</v>
      </c>
      <c r="B13" s="20"/>
      <c r="C13" s="20"/>
      <c r="D13" s="6" t="s">
        <v>48</v>
      </c>
      <c r="E13" s="6" t="s">
        <v>4</v>
      </c>
      <c r="F13" s="6" t="s">
        <v>4</v>
      </c>
      <c r="G13" s="55">
        <f>H13+I13</f>
        <v>16399600.01</v>
      </c>
      <c r="H13" s="55">
        <f>H14</f>
        <v>13899600.01</v>
      </c>
      <c r="I13" s="55">
        <f>I14</f>
        <v>2500000</v>
      </c>
      <c r="J13" s="55">
        <f>J14</f>
        <v>2500000</v>
      </c>
      <c r="K13" s="2"/>
    </row>
    <row r="14" spans="1:11" s="3" customFormat="1" ht="37.5" customHeight="1">
      <c r="A14" s="22" t="s">
        <v>23</v>
      </c>
      <c r="B14" s="22"/>
      <c r="C14" s="22"/>
      <c r="D14" s="23" t="s">
        <v>49</v>
      </c>
      <c r="E14" s="6" t="s">
        <v>4</v>
      </c>
      <c r="F14" s="23" t="s">
        <v>4</v>
      </c>
      <c r="G14" s="55">
        <f aca="true" t="shared" si="0" ref="G14:G98">H14+I14</f>
        <v>16399600.01</v>
      </c>
      <c r="H14" s="56">
        <f>H15+H20+H25+H31+H34</f>
        <v>13899600.01</v>
      </c>
      <c r="I14" s="56">
        <f>I15+I20+I25+I31</f>
        <v>2500000</v>
      </c>
      <c r="J14" s="56">
        <f>J15+J20+J25+J31</f>
        <v>2500000</v>
      </c>
      <c r="K14" s="2"/>
    </row>
    <row r="15" spans="1:11" s="3" customFormat="1" ht="37.5" customHeight="1">
      <c r="A15" s="22"/>
      <c r="B15" s="22" t="s">
        <v>111</v>
      </c>
      <c r="C15" s="22"/>
      <c r="D15" s="23" t="s">
        <v>112</v>
      </c>
      <c r="E15" s="6" t="s">
        <v>4</v>
      </c>
      <c r="F15" s="23" t="s">
        <v>4</v>
      </c>
      <c r="G15" s="55">
        <f t="shared" si="0"/>
        <v>729600</v>
      </c>
      <c r="H15" s="56">
        <f>H16++H17+H19</f>
        <v>729600</v>
      </c>
      <c r="I15" s="56">
        <f>I16++I17+I19</f>
        <v>0</v>
      </c>
      <c r="J15" s="56">
        <f>J16++J17+J19</f>
        <v>0</v>
      </c>
      <c r="K15" s="2"/>
    </row>
    <row r="16" spans="1:124" s="25" customFormat="1" ht="57.75" customHeight="1">
      <c r="A16" s="88" t="s">
        <v>24</v>
      </c>
      <c r="B16" s="88" t="s">
        <v>7</v>
      </c>
      <c r="C16" s="88" t="s">
        <v>2</v>
      </c>
      <c r="D16" s="72" t="s">
        <v>11</v>
      </c>
      <c r="E16" s="8" t="s">
        <v>98</v>
      </c>
      <c r="F16" s="8" t="s">
        <v>160</v>
      </c>
      <c r="G16" s="36">
        <f t="shared" si="0"/>
        <v>350000</v>
      </c>
      <c r="H16" s="36">
        <v>350000</v>
      </c>
      <c r="I16" s="36">
        <v>0</v>
      </c>
      <c r="J16" s="36">
        <v>0</v>
      </c>
      <c r="K16" s="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</row>
    <row r="17" spans="1:11" s="5" customFormat="1" ht="42.75" customHeight="1">
      <c r="A17" s="88"/>
      <c r="B17" s="88"/>
      <c r="C17" s="88"/>
      <c r="D17" s="72"/>
      <c r="E17" s="59" t="s">
        <v>171</v>
      </c>
      <c r="F17" s="8" t="s">
        <v>174</v>
      </c>
      <c r="G17" s="36">
        <f t="shared" si="0"/>
        <v>379600</v>
      </c>
      <c r="H17" s="44">
        <v>379600</v>
      </c>
      <c r="I17" s="44">
        <v>0</v>
      </c>
      <c r="J17" s="44">
        <v>0</v>
      </c>
      <c r="K17" s="4"/>
    </row>
    <row r="18" spans="1:11" s="5" customFormat="1" ht="59.25" customHeight="1" hidden="1">
      <c r="A18" s="88"/>
      <c r="B18" s="88"/>
      <c r="C18" s="88"/>
      <c r="D18" s="72"/>
      <c r="E18" s="37" t="s">
        <v>28</v>
      </c>
      <c r="F18" s="8" t="s">
        <v>50</v>
      </c>
      <c r="G18" s="36">
        <f t="shared" si="0"/>
        <v>0</v>
      </c>
      <c r="H18" s="44">
        <v>0</v>
      </c>
      <c r="I18" s="44">
        <v>0</v>
      </c>
      <c r="J18" s="44">
        <v>0</v>
      </c>
      <c r="K18" s="4"/>
    </row>
    <row r="19" spans="1:11" s="5" customFormat="1" ht="59.25" customHeight="1" hidden="1">
      <c r="A19" s="88"/>
      <c r="B19" s="88"/>
      <c r="C19" s="88"/>
      <c r="D19" s="72"/>
      <c r="E19" s="8" t="s">
        <v>102</v>
      </c>
      <c r="F19" s="8" t="s">
        <v>128</v>
      </c>
      <c r="G19" s="36">
        <f t="shared" si="0"/>
        <v>0</v>
      </c>
      <c r="H19" s="44">
        <v>0</v>
      </c>
      <c r="I19" s="44">
        <v>0</v>
      </c>
      <c r="J19" s="44">
        <v>0</v>
      </c>
      <c r="K19" s="4"/>
    </row>
    <row r="20" spans="1:11" s="3" customFormat="1" ht="29.25" customHeight="1">
      <c r="A20" s="20"/>
      <c r="B20" s="20" t="s">
        <v>113</v>
      </c>
      <c r="C20" s="20"/>
      <c r="D20" s="9" t="s">
        <v>114</v>
      </c>
      <c r="E20" s="9" t="s">
        <v>4</v>
      </c>
      <c r="F20" s="9" t="s">
        <v>4</v>
      </c>
      <c r="G20" s="31">
        <f>G21+G22+G24</f>
        <v>12720000.01</v>
      </c>
      <c r="H20" s="31">
        <f>H21+H22+H24</f>
        <v>12720000.01</v>
      </c>
      <c r="I20" s="31">
        <f>I21+I22</f>
        <v>0</v>
      </c>
      <c r="J20" s="31">
        <f>J21+J22</f>
        <v>0</v>
      </c>
      <c r="K20" s="2"/>
    </row>
    <row r="21" spans="1:11" s="5" customFormat="1" ht="59.25" customHeight="1">
      <c r="A21" s="11" t="s">
        <v>139</v>
      </c>
      <c r="B21" s="11" t="s">
        <v>36</v>
      </c>
      <c r="C21" s="11" t="s">
        <v>37</v>
      </c>
      <c r="D21" s="8" t="s">
        <v>38</v>
      </c>
      <c r="E21" s="8" t="s">
        <v>154</v>
      </c>
      <c r="F21" s="8" t="s">
        <v>161</v>
      </c>
      <c r="G21" s="36">
        <f t="shared" si="0"/>
        <v>6241000.01</v>
      </c>
      <c r="H21" s="36">
        <v>6241000.01</v>
      </c>
      <c r="I21" s="36">
        <v>0</v>
      </c>
      <c r="J21" s="36">
        <v>0</v>
      </c>
      <c r="K21" s="4"/>
    </row>
    <row r="22" spans="1:11" s="5" customFormat="1" ht="68.25" customHeight="1">
      <c r="A22" s="11" t="s">
        <v>138</v>
      </c>
      <c r="B22" s="11" t="s">
        <v>27</v>
      </c>
      <c r="C22" s="11" t="s">
        <v>25</v>
      </c>
      <c r="D22" s="8" t="s">
        <v>26</v>
      </c>
      <c r="E22" s="12" t="s">
        <v>172</v>
      </c>
      <c r="F22" s="8" t="s">
        <v>173</v>
      </c>
      <c r="G22" s="45">
        <f t="shared" si="0"/>
        <v>6409000</v>
      </c>
      <c r="H22" s="44">
        <v>6409000</v>
      </c>
      <c r="I22" s="44">
        <v>0</v>
      </c>
      <c r="J22" s="44">
        <v>0</v>
      </c>
      <c r="K22" s="4"/>
    </row>
    <row r="23" spans="1:11" s="5" customFormat="1" ht="44.25" customHeight="1" hidden="1">
      <c r="A23" s="7" t="s">
        <v>51</v>
      </c>
      <c r="B23" s="7" t="s">
        <v>52</v>
      </c>
      <c r="C23" s="7" t="s">
        <v>53</v>
      </c>
      <c r="D23" s="13" t="s">
        <v>54</v>
      </c>
      <c r="E23" s="38" t="s">
        <v>15</v>
      </c>
      <c r="F23" s="8" t="s">
        <v>173</v>
      </c>
      <c r="G23" s="45">
        <f t="shared" si="0"/>
        <v>0</v>
      </c>
      <c r="H23" s="44">
        <v>0</v>
      </c>
      <c r="I23" s="44">
        <v>0</v>
      </c>
      <c r="J23" s="44">
        <v>0</v>
      </c>
      <c r="K23" s="4"/>
    </row>
    <row r="24" spans="1:11" s="5" customFormat="1" ht="81.75" customHeight="1">
      <c r="A24" s="7" t="s">
        <v>175</v>
      </c>
      <c r="B24" s="7" t="s">
        <v>176</v>
      </c>
      <c r="C24" s="7" t="s">
        <v>177</v>
      </c>
      <c r="D24" s="13" t="s">
        <v>178</v>
      </c>
      <c r="E24" s="12" t="s">
        <v>179</v>
      </c>
      <c r="F24" s="8" t="s">
        <v>180</v>
      </c>
      <c r="G24" s="45">
        <f t="shared" si="0"/>
        <v>70000</v>
      </c>
      <c r="H24" s="44">
        <v>70000</v>
      </c>
      <c r="I24" s="44">
        <v>0</v>
      </c>
      <c r="J24" s="44">
        <v>0</v>
      </c>
      <c r="K24" s="4"/>
    </row>
    <row r="25" spans="1:11" s="3" customFormat="1" ht="44.25" customHeight="1">
      <c r="A25" s="20"/>
      <c r="B25" s="20" t="s">
        <v>115</v>
      </c>
      <c r="C25" s="20"/>
      <c r="D25" s="6" t="s">
        <v>116</v>
      </c>
      <c r="E25" s="23" t="s">
        <v>4</v>
      </c>
      <c r="F25" s="9" t="s">
        <v>4</v>
      </c>
      <c r="G25" s="31">
        <f>G26</f>
        <v>300000</v>
      </c>
      <c r="H25" s="31">
        <f>H26+H33</f>
        <v>300000</v>
      </c>
      <c r="I25" s="31">
        <f>I26+I33</f>
        <v>2500000</v>
      </c>
      <c r="J25" s="31">
        <f>J26+J33</f>
        <v>2500000</v>
      </c>
      <c r="K25" s="2"/>
    </row>
    <row r="26" spans="1:11" s="5" customFormat="1" ht="39" customHeight="1">
      <c r="A26" s="88" t="s">
        <v>55</v>
      </c>
      <c r="B26" s="88" t="s">
        <v>56</v>
      </c>
      <c r="C26" s="88" t="s">
        <v>57</v>
      </c>
      <c r="D26" s="72" t="s">
        <v>58</v>
      </c>
      <c r="E26" s="72" t="s">
        <v>129</v>
      </c>
      <c r="F26" s="72" t="s">
        <v>162</v>
      </c>
      <c r="G26" s="73">
        <f>H26+I26</f>
        <v>300000</v>
      </c>
      <c r="H26" s="74">
        <v>300000</v>
      </c>
      <c r="I26" s="74">
        <v>0</v>
      </c>
      <c r="J26" s="74">
        <v>0</v>
      </c>
      <c r="K26" s="4"/>
    </row>
    <row r="27" spans="1:11" s="5" customFormat="1" ht="12.75" customHeight="1">
      <c r="A27" s="88"/>
      <c r="B27" s="88"/>
      <c r="C27" s="88"/>
      <c r="D27" s="72"/>
      <c r="E27" s="72"/>
      <c r="F27" s="72"/>
      <c r="G27" s="73"/>
      <c r="H27" s="74"/>
      <c r="I27" s="74"/>
      <c r="J27" s="74"/>
      <c r="K27" s="4"/>
    </row>
    <row r="28" spans="1:11" s="5" customFormat="1" ht="43.5" customHeight="1" hidden="1">
      <c r="A28" s="88"/>
      <c r="B28" s="88"/>
      <c r="C28" s="88"/>
      <c r="D28" s="72"/>
      <c r="E28" s="72"/>
      <c r="F28" s="72" t="s">
        <v>162</v>
      </c>
      <c r="G28" s="73">
        <f>H28+I28</f>
        <v>0</v>
      </c>
      <c r="H28" s="44"/>
      <c r="I28" s="44">
        <v>0</v>
      </c>
      <c r="J28" s="44">
        <v>0</v>
      </c>
      <c r="K28" s="4"/>
    </row>
    <row r="29" spans="1:11" ht="59.25" customHeight="1" hidden="1">
      <c r="A29" s="7" t="s">
        <v>59</v>
      </c>
      <c r="B29" s="7" t="s">
        <v>60</v>
      </c>
      <c r="C29" s="7" t="s">
        <v>61</v>
      </c>
      <c r="D29" s="8" t="s">
        <v>62</v>
      </c>
      <c r="E29" s="37" t="s">
        <v>63</v>
      </c>
      <c r="F29" s="72"/>
      <c r="G29" s="73"/>
      <c r="H29" s="44">
        <v>0</v>
      </c>
      <c r="I29" s="44">
        <v>0</v>
      </c>
      <c r="J29" s="44">
        <v>0</v>
      </c>
      <c r="K29" s="1"/>
    </row>
    <row r="30" spans="1:11" ht="49.5" customHeight="1" hidden="1">
      <c r="A30" s="7" t="s">
        <v>64</v>
      </c>
      <c r="B30" s="7" t="s">
        <v>65</v>
      </c>
      <c r="C30" s="7" t="s">
        <v>66</v>
      </c>
      <c r="D30" s="8" t="s">
        <v>70</v>
      </c>
      <c r="E30" s="37" t="s">
        <v>72</v>
      </c>
      <c r="F30" s="72" t="s">
        <v>162</v>
      </c>
      <c r="G30" s="73">
        <f>H30+I30</f>
        <v>0</v>
      </c>
      <c r="H30" s="44">
        <v>0</v>
      </c>
      <c r="I30" s="44">
        <v>0</v>
      </c>
      <c r="J30" s="44">
        <v>0</v>
      </c>
      <c r="K30" s="1"/>
    </row>
    <row r="31" spans="1:11" s="3" customFormat="1" ht="30.75" customHeight="1" hidden="1">
      <c r="A31" s="20"/>
      <c r="B31" s="20" t="s">
        <v>117</v>
      </c>
      <c r="C31" s="20"/>
      <c r="D31" s="9" t="s">
        <v>118</v>
      </c>
      <c r="E31" s="9" t="s">
        <v>4</v>
      </c>
      <c r="F31" s="72"/>
      <c r="G31" s="73"/>
      <c r="H31" s="31">
        <f>H32</f>
        <v>0</v>
      </c>
      <c r="I31" s="31">
        <f>I32</f>
        <v>0</v>
      </c>
      <c r="J31" s="31">
        <f>J32</f>
        <v>0</v>
      </c>
      <c r="K31" s="2"/>
    </row>
    <row r="32" spans="1:11" ht="45.75" customHeight="1" hidden="1">
      <c r="A32" s="7" t="s">
        <v>67</v>
      </c>
      <c r="B32" s="7" t="s">
        <v>68</v>
      </c>
      <c r="C32" s="7" t="s">
        <v>69</v>
      </c>
      <c r="D32" s="8" t="s">
        <v>71</v>
      </c>
      <c r="E32" s="8" t="s">
        <v>130</v>
      </c>
      <c r="F32" s="72" t="s">
        <v>186</v>
      </c>
      <c r="G32" s="73">
        <f>H33+I33</f>
        <v>2500000</v>
      </c>
      <c r="H32" s="44">
        <v>0</v>
      </c>
      <c r="I32" s="44">
        <v>0</v>
      </c>
      <c r="J32" s="44">
        <v>0</v>
      </c>
      <c r="K32" s="1"/>
    </row>
    <row r="33" spans="1:11" ht="45.75" customHeight="1">
      <c r="A33" s="7" t="s">
        <v>181</v>
      </c>
      <c r="B33" s="7" t="s">
        <v>182</v>
      </c>
      <c r="C33" s="7" t="s">
        <v>183</v>
      </c>
      <c r="D33" s="8" t="s">
        <v>184</v>
      </c>
      <c r="E33" s="8" t="s">
        <v>185</v>
      </c>
      <c r="F33" s="72"/>
      <c r="G33" s="73"/>
      <c r="H33" s="44">
        <v>0</v>
      </c>
      <c r="I33" s="44">
        <v>2500000</v>
      </c>
      <c r="J33" s="44">
        <v>2500000</v>
      </c>
      <c r="K33" s="1"/>
    </row>
    <row r="34" spans="1:11" s="3" customFormat="1" ht="45.75" customHeight="1">
      <c r="A34" s="20"/>
      <c r="B34" s="20" t="s">
        <v>117</v>
      </c>
      <c r="C34" s="20"/>
      <c r="D34" s="9" t="s">
        <v>118</v>
      </c>
      <c r="E34" s="9" t="s">
        <v>4</v>
      </c>
      <c r="F34" s="9"/>
      <c r="G34" s="31">
        <f>G35</f>
        <v>150000</v>
      </c>
      <c r="H34" s="31">
        <f>H35</f>
        <v>150000</v>
      </c>
      <c r="I34" s="31">
        <f>I35</f>
        <v>0</v>
      </c>
      <c r="J34" s="31">
        <f>J35</f>
        <v>0</v>
      </c>
      <c r="K34" s="2"/>
    </row>
    <row r="35" spans="1:11" ht="57" customHeight="1">
      <c r="A35" s="7" t="s">
        <v>257</v>
      </c>
      <c r="B35" s="7" t="s">
        <v>258</v>
      </c>
      <c r="C35" s="7" t="s">
        <v>259</v>
      </c>
      <c r="D35" s="8" t="s">
        <v>260</v>
      </c>
      <c r="E35" s="8" t="s">
        <v>261</v>
      </c>
      <c r="F35" s="8" t="s">
        <v>262</v>
      </c>
      <c r="G35" s="36">
        <f>H35+I35</f>
        <v>150000</v>
      </c>
      <c r="H35" s="44">
        <v>150000</v>
      </c>
      <c r="I35" s="44">
        <v>0</v>
      </c>
      <c r="J35" s="44">
        <v>0</v>
      </c>
      <c r="K35" s="1"/>
    </row>
    <row r="36" spans="1:11" s="3" customFormat="1" ht="45.75" customHeight="1">
      <c r="A36" s="20" t="s">
        <v>73</v>
      </c>
      <c r="B36" s="20"/>
      <c r="C36" s="20"/>
      <c r="D36" s="9" t="s">
        <v>74</v>
      </c>
      <c r="E36" s="9" t="s">
        <v>4</v>
      </c>
      <c r="F36" s="9"/>
      <c r="G36" s="31">
        <f>G39+G41+G40</f>
        <v>225400</v>
      </c>
      <c r="H36" s="31">
        <f>H39+H41+H40</f>
        <v>225400</v>
      </c>
      <c r="I36" s="31">
        <f>I39</f>
        <v>0</v>
      </c>
      <c r="J36" s="31">
        <f>J39</f>
        <v>0</v>
      </c>
      <c r="K36" s="2"/>
    </row>
    <row r="37" spans="1:11" s="3" customFormat="1" ht="45.75" customHeight="1">
      <c r="A37" s="20" t="s">
        <v>75</v>
      </c>
      <c r="B37" s="20"/>
      <c r="C37" s="20"/>
      <c r="D37" s="9" t="s">
        <v>76</v>
      </c>
      <c r="E37" s="9" t="s">
        <v>4</v>
      </c>
      <c r="F37" s="9" t="s">
        <v>4</v>
      </c>
      <c r="G37" s="31">
        <f t="shared" si="0"/>
        <v>225400</v>
      </c>
      <c r="H37" s="32">
        <f>H39+H41+H40</f>
        <v>225400</v>
      </c>
      <c r="I37" s="32">
        <f>I39</f>
        <v>0</v>
      </c>
      <c r="J37" s="32">
        <f>J39</f>
        <v>0</v>
      </c>
      <c r="K37" s="2"/>
    </row>
    <row r="38" spans="1:11" s="3" customFormat="1" ht="45.75" customHeight="1">
      <c r="A38" s="20"/>
      <c r="B38" s="20" t="s">
        <v>120</v>
      </c>
      <c r="C38" s="20"/>
      <c r="D38" s="9" t="s">
        <v>121</v>
      </c>
      <c r="E38" s="40" t="s">
        <v>4</v>
      </c>
      <c r="F38" s="9" t="s">
        <v>4</v>
      </c>
      <c r="G38" s="31">
        <f t="shared" si="0"/>
        <v>125400</v>
      </c>
      <c r="H38" s="32">
        <f>H39+H40</f>
        <v>125400</v>
      </c>
      <c r="I38" s="32">
        <f>I39</f>
        <v>0</v>
      </c>
      <c r="J38" s="32">
        <f>J39</f>
        <v>0</v>
      </c>
      <c r="K38" s="2"/>
    </row>
    <row r="39" spans="1:11" ht="59.25" customHeight="1">
      <c r="A39" s="66" t="s">
        <v>140</v>
      </c>
      <c r="B39" s="66" t="s">
        <v>119</v>
      </c>
      <c r="C39" s="66" t="s">
        <v>77</v>
      </c>
      <c r="D39" s="63" t="s">
        <v>78</v>
      </c>
      <c r="E39" s="41" t="s">
        <v>188</v>
      </c>
      <c r="F39" s="8" t="s">
        <v>187</v>
      </c>
      <c r="G39" s="36">
        <f t="shared" si="0"/>
        <v>25400</v>
      </c>
      <c r="H39" s="44">
        <v>25400</v>
      </c>
      <c r="I39" s="44">
        <v>0</v>
      </c>
      <c r="J39" s="44">
        <v>0</v>
      </c>
      <c r="K39" s="1"/>
    </row>
    <row r="40" spans="1:11" ht="59.25" customHeight="1">
      <c r="A40" s="67"/>
      <c r="B40" s="67"/>
      <c r="C40" s="67"/>
      <c r="D40" s="64"/>
      <c r="E40" s="61" t="s">
        <v>219</v>
      </c>
      <c r="F40" s="8" t="s">
        <v>220</v>
      </c>
      <c r="G40" s="36">
        <f t="shared" si="0"/>
        <v>100000</v>
      </c>
      <c r="H40" s="44">
        <v>100000</v>
      </c>
      <c r="I40" s="44">
        <v>0</v>
      </c>
      <c r="J40" s="44">
        <v>0</v>
      </c>
      <c r="K40" s="1"/>
    </row>
    <row r="41" spans="1:11" s="3" customFormat="1" ht="33.75" customHeight="1">
      <c r="A41" s="20"/>
      <c r="B41" s="20" t="s">
        <v>124</v>
      </c>
      <c r="C41" s="20"/>
      <c r="D41" s="9" t="s">
        <v>125</v>
      </c>
      <c r="E41" s="23" t="s">
        <v>4</v>
      </c>
      <c r="F41" s="9" t="s">
        <v>4</v>
      </c>
      <c r="G41" s="55">
        <f>G42</f>
        <v>100000</v>
      </c>
      <c r="H41" s="32">
        <f>H42</f>
        <v>100000</v>
      </c>
      <c r="I41" s="32">
        <f>I42</f>
        <v>0</v>
      </c>
      <c r="J41" s="32">
        <f>J42</f>
        <v>0</v>
      </c>
      <c r="K41" s="2"/>
    </row>
    <row r="42" spans="1:11" ht="37.5" customHeight="1">
      <c r="A42" s="7" t="s">
        <v>210</v>
      </c>
      <c r="B42" s="7" t="s">
        <v>211</v>
      </c>
      <c r="C42" s="7" t="s">
        <v>3</v>
      </c>
      <c r="D42" s="8" t="s">
        <v>212</v>
      </c>
      <c r="E42" s="12" t="s">
        <v>131</v>
      </c>
      <c r="F42" s="8" t="s">
        <v>166</v>
      </c>
      <c r="G42" s="45">
        <f>H42</f>
        <v>100000</v>
      </c>
      <c r="H42" s="44">
        <v>100000</v>
      </c>
      <c r="I42" s="44">
        <v>0</v>
      </c>
      <c r="J42" s="44">
        <v>0</v>
      </c>
      <c r="K42" s="1"/>
    </row>
    <row r="43" spans="1:11" s="3" customFormat="1" ht="42" customHeight="1">
      <c r="A43" s="20" t="s">
        <v>31</v>
      </c>
      <c r="B43" s="20"/>
      <c r="C43" s="20"/>
      <c r="D43" s="9" t="s">
        <v>79</v>
      </c>
      <c r="E43" s="9" t="s">
        <v>4</v>
      </c>
      <c r="F43" s="9" t="s">
        <v>4</v>
      </c>
      <c r="G43" s="55">
        <f t="shared" si="0"/>
        <v>3120000</v>
      </c>
      <c r="H43" s="32">
        <f>H44</f>
        <v>3120000</v>
      </c>
      <c r="I43" s="32">
        <f>I44</f>
        <v>0</v>
      </c>
      <c r="J43" s="32">
        <f>J44</f>
        <v>0</v>
      </c>
      <c r="K43" s="2"/>
    </row>
    <row r="44" spans="1:11" s="3" customFormat="1" ht="41.25" customHeight="1">
      <c r="A44" s="20" t="s">
        <v>32</v>
      </c>
      <c r="B44" s="20"/>
      <c r="C44" s="20"/>
      <c r="D44" s="9" t="s">
        <v>80</v>
      </c>
      <c r="E44" s="9" t="s">
        <v>4</v>
      </c>
      <c r="F44" s="9" t="s">
        <v>4</v>
      </c>
      <c r="G44" s="55">
        <f t="shared" si="0"/>
        <v>3120000</v>
      </c>
      <c r="H44" s="32">
        <f>H45</f>
        <v>3120000</v>
      </c>
      <c r="I44" s="32">
        <f>I48+I49</f>
        <v>0</v>
      </c>
      <c r="J44" s="32">
        <f>J48+J49</f>
        <v>0</v>
      </c>
      <c r="K44" s="2"/>
    </row>
    <row r="45" spans="1:11" s="3" customFormat="1" ht="41.25" customHeight="1">
      <c r="A45" s="22"/>
      <c r="B45" s="22" t="s">
        <v>122</v>
      </c>
      <c r="C45" s="22"/>
      <c r="D45" s="23" t="s">
        <v>123</v>
      </c>
      <c r="E45" s="23" t="s">
        <v>4</v>
      </c>
      <c r="F45" s="9" t="s">
        <v>4</v>
      </c>
      <c r="G45" s="55">
        <f t="shared" si="0"/>
        <v>3120000</v>
      </c>
      <c r="H45" s="57">
        <f>H46+H47+H48+H52+H57+H56+H55+H53+H54</f>
        <v>3120000</v>
      </c>
      <c r="I45" s="57">
        <f>I46+I47+I48</f>
        <v>0</v>
      </c>
      <c r="J45" s="57">
        <f>J46+J47+J48</f>
        <v>0</v>
      </c>
      <c r="K45" s="2"/>
    </row>
    <row r="46" spans="1:11" s="5" customFormat="1" ht="41.25" customHeight="1">
      <c r="A46" s="21" t="s">
        <v>81</v>
      </c>
      <c r="B46" s="21" t="s">
        <v>82</v>
      </c>
      <c r="C46" s="21" t="s">
        <v>83</v>
      </c>
      <c r="D46" s="12" t="s">
        <v>87</v>
      </c>
      <c r="E46" s="63" t="s">
        <v>99</v>
      </c>
      <c r="F46" s="8" t="s">
        <v>163</v>
      </c>
      <c r="G46" s="45">
        <f t="shared" si="0"/>
        <v>50000</v>
      </c>
      <c r="H46" s="58">
        <v>50000</v>
      </c>
      <c r="I46" s="58">
        <v>0</v>
      </c>
      <c r="J46" s="58">
        <v>0</v>
      </c>
      <c r="K46" s="4"/>
    </row>
    <row r="47" spans="1:11" s="5" customFormat="1" ht="41.25" customHeight="1">
      <c r="A47" s="21" t="s">
        <v>84</v>
      </c>
      <c r="B47" s="21" t="s">
        <v>85</v>
      </c>
      <c r="C47" s="21" t="s">
        <v>86</v>
      </c>
      <c r="D47" s="12" t="s">
        <v>88</v>
      </c>
      <c r="E47" s="65"/>
      <c r="F47" s="8" t="s">
        <v>163</v>
      </c>
      <c r="G47" s="45">
        <f t="shared" si="0"/>
        <v>200000</v>
      </c>
      <c r="H47" s="58">
        <v>200000</v>
      </c>
      <c r="I47" s="58">
        <v>0</v>
      </c>
      <c r="J47" s="58">
        <v>0</v>
      </c>
      <c r="K47" s="4"/>
    </row>
    <row r="48" spans="1:11" ht="39" customHeight="1">
      <c r="A48" s="66" t="s">
        <v>12</v>
      </c>
      <c r="B48" s="66" t="s">
        <v>13</v>
      </c>
      <c r="C48" s="66" t="s">
        <v>5</v>
      </c>
      <c r="D48" s="63" t="s">
        <v>33</v>
      </c>
      <c r="E48" s="65"/>
      <c r="F48" s="72" t="s">
        <v>163</v>
      </c>
      <c r="G48" s="73">
        <f>H48+I48</f>
        <v>401000</v>
      </c>
      <c r="H48" s="74">
        <v>401000</v>
      </c>
      <c r="I48" s="74">
        <v>0</v>
      </c>
      <c r="J48" s="74">
        <v>0</v>
      </c>
      <c r="K48" s="1"/>
    </row>
    <row r="49" spans="1:11" ht="20.25" customHeight="1">
      <c r="A49" s="83"/>
      <c r="B49" s="83"/>
      <c r="C49" s="83"/>
      <c r="D49" s="65"/>
      <c r="E49" s="65"/>
      <c r="F49" s="72"/>
      <c r="G49" s="73"/>
      <c r="H49" s="74"/>
      <c r="I49" s="74"/>
      <c r="J49" s="74"/>
      <c r="K49" s="1"/>
    </row>
    <row r="50" spans="1:11" ht="67.5" customHeight="1" hidden="1">
      <c r="A50" s="83"/>
      <c r="B50" s="83"/>
      <c r="C50" s="83"/>
      <c r="D50" s="65"/>
      <c r="E50" s="64"/>
      <c r="F50" s="72"/>
      <c r="G50" s="73"/>
      <c r="H50" s="74"/>
      <c r="I50" s="74"/>
      <c r="J50" s="74"/>
      <c r="K50" s="1"/>
    </row>
    <row r="51" spans="1:11" ht="67.5" customHeight="1" hidden="1">
      <c r="A51" s="67"/>
      <c r="B51" s="67"/>
      <c r="C51" s="67"/>
      <c r="D51" s="64"/>
      <c r="E51" s="8"/>
      <c r="F51" s="8"/>
      <c r="G51" s="36"/>
      <c r="H51" s="44"/>
      <c r="I51" s="44"/>
      <c r="J51" s="44"/>
      <c r="K51" s="1"/>
    </row>
    <row r="52" spans="1:11" ht="67.5" customHeight="1">
      <c r="A52" s="7" t="s">
        <v>12</v>
      </c>
      <c r="B52" s="7" t="s">
        <v>13</v>
      </c>
      <c r="C52" s="7" t="s">
        <v>5</v>
      </c>
      <c r="D52" s="8" t="s">
        <v>33</v>
      </c>
      <c r="E52" s="43" t="s">
        <v>141</v>
      </c>
      <c r="F52" s="8" t="s">
        <v>164</v>
      </c>
      <c r="G52" s="36">
        <f aca="true" t="shared" si="1" ref="G52:G57">H52+I52</f>
        <v>800000</v>
      </c>
      <c r="H52" s="44">
        <v>800000</v>
      </c>
      <c r="I52" s="44">
        <v>0</v>
      </c>
      <c r="J52" s="44">
        <v>0</v>
      </c>
      <c r="K52" s="1"/>
    </row>
    <row r="53" spans="1:11" ht="79.5" customHeight="1">
      <c r="A53" s="7" t="s">
        <v>12</v>
      </c>
      <c r="B53" s="7" t="s">
        <v>13</v>
      </c>
      <c r="C53" s="7" t="s">
        <v>5</v>
      </c>
      <c r="D53" s="8" t="s">
        <v>33</v>
      </c>
      <c r="E53" s="49" t="s">
        <v>218</v>
      </c>
      <c r="F53" s="8" t="s">
        <v>256</v>
      </c>
      <c r="G53" s="36">
        <f t="shared" si="1"/>
        <v>300000</v>
      </c>
      <c r="H53" s="44">
        <v>300000</v>
      </c>
      <c r="I53" s="44">
        <v>0</v>
      </c>
      <c r="J53" s="44">
        <v>0</v>
      </c>
      <c r="K53" s="1"/>
    </row>
    <row r="54" spans="1:11" ht="79.5" customHeight="1">
      <c r="A54" s="7" t="s">
        <v>12</v>
      </c>
      <c r="B54" s="7" t="s">
        <v>13</v>
      </c>
      <c r="C54" s="7" t="s">
        <v>5</v>
      </c>
      <c r="D54" s="8" t="s">
        <v>33</v>
      </c>
      <c r="E54" s="49" t="s">
        <v>216</v>
      </c>
      <c r="F54" s="8" t="s">
        <v>217</v>
      </c>
      <c r="G54" s="36">
        <f t="shared" si="1"/>
        <v>219000</v>
      </c>
      <c r="H54" s="44">
        <v>219000</v>
      </c>
      <c r="I54" s="44">
        <v>0</v>
      </c>
      <c r="J54" s="44">
        <v>0</v>
      </c>
      <c r="K54" s="1"/>
    </row>
    <row r="55" spans="1:11" ht="78.75" customHeight="1">
      <c r="A55" s="7" t="s">
        <v>155</v>
      </c>
      <c r="B55" s="7" t="s">
        <v>156</v>
      </c>
      <c r="C55" s="7" t="s">
        <v>157</v>
      </c>
      <c r="D55" s="50" t="s">
        <v>158</v>
      </c>
      <c r="E55" s="49" t="s">
        <v>189</v>
      </c>
      <c r="F55" s="8" t="s">
        <v>190</v>
      </c>
      <c r="G55" s="36">
        <f t="shared" si="1"/>
        <v>600000</v>
      </c>
      <c r="H55" s="44">
        <v>600000</v>
      </c>
      <c r="I55" s="44">
        <v>0</v>
      </c>
      <c r="J55" s="44">
        <v>0</v>
      </c>
      <c r="K55" s="1"/>
    </row>
    <row r="56" spans="1:11" ht="67.5" customHeight="1">
      <c r="A56" s="7" t="s">
        <v>146</v>
      </c>
      <c r="B56" s="7" t="s">
        <v>147</v>
      </c>
      <c r="C56" s="7" t="s">
        <v>144</v>
      </c>
      <c r="D56" s="8" t="s">
        <v>148</v>
      </c>
      <c r="E56" s="68" t="s">
        <v>221</v>
      </c>
      <c r="F56" s="63" t="s">
        <v>165</v>
      </c>
      <c r="G56" s="36">
        <f t="shared" si="1"/>
        <v>50000</v>
      </c>
      <c r="H56" s="44">
        <v>50000</v>
      </c>
      <c r="I56" s="44">
        <v>0</v>
      </c>
      <c r="J56" s="44">
        <v>0</v>
      </c>
      <c r="K56" s="1"/>
    </row>
    <row r="57" spans="1:11" ht="67.5" customHeight="1">
      <c r="A57" s="7" t="s">
        <v>142</v>
      </c>
      <c r="B57" s="7" t="s">
        <v>143</v>
      </c>
      <c r="C57" s="7" t="s">
        <v>144</v>
      </c>
      <c r="D57" s="8" t="s">
        <v>145</v>
      </c>
      <c r="E57" s="69"/>
      <c r="F57" s="64"/>
      <c r="G57" s="36">
        <f t="shared" si="1"/>
        <v>500000</v>
      </c>
      <c r="H57" s="44">
        <v>500000</v>
      </c>
      <c r="I57" s="44">
        <v>0</v>
      </c>
      <c r="J57" s="44">
        <v>0</v>
      </c>
      <c r="K57" s="1"/>
    </row>
    <row r="58" spans="1:11" s="3" customFormat="1" ht="48.75" customHeight="1">
      <c r="A58" s="20" t="s">
        <v>34</v>
      </c>
      <c r="B58" s="20"/>
      <c r="C58" s="20"/>
      <c r="D58" s="9" t="s">
        <v>106</v>
      </c>
      <c r="E58" s="9" t="s">
        <v>4</v>
      </c>
      <c r="F58" s="9" t="s">
        <v>4</v>
      </c>
      <c r="G58" s="31">
        <f t="shared" si="0"/>
        <v>420000</v>
      </c>
      <c r="H58" s="32">
        <f>H59</f>
        <v>420000</v>
      </c>
      <c r="I58" s="32">
        <f>I59</f>
        <v>0</v>
      </c>
      <c r="J58" s="32">
        <f>J59</f>
        <v>0</v>
      </c>
      <c r="K58" s="2"/>
    </row>
    <row r="59" spans="1:11" s="3" customFormat="1" ht="38.25" customHeight="1">
      <c r="A59" s="20" t="s">
        <v>35</v>
      </c>
      <c r="B59" s="20"/>
      <c r="C59" s="20"/>
      <c r="D59" s="9" t="s">
        <v>105</v>
      </c>
      <c r="E59" s="9" t="s">
        <v>4</v>
      </c>
      <c r="F59" s="9" t="s">
        <v>4</v>
      </c>
      <c r="G59" s="55">
        <f t="shared" si="0"/>
        <v>420000</v>
      </c>
      <c r="H59" s="32">
        <f>H60+H62+H66+H72</f>
        <v>420000</v>
      </c>
      <c r="I59" s="32">
        <f>I67</f>
        <v>0</v>
      </c>
      <c r="J59" s="32">
        <f>J67</f>
        <v>0</v>
      </c>
      <c r="K59" s="2"/>
    </row>
    <row r="60" spans="1:11" s="3" customFormat="1" ht="38.25" customHeight="1">
      <c r="A60" s="20"/>
      <c r="B60" s="20" t="s">
        <v>120</v>
      </c>
      <c r="C60" s="20"/>
      <c r="D60" s="9" t="s">
        <v>121</v>
      </c>
      <c r="E60" s="9" t="s">
        <v>4</v>
      </c>
      <c r="F60" s="9" t="s">
        <v>4</v>
      </c>
      <c r="G60" s="55">
        <f>G61</f>
        <v>62000</v>
      </c>
      <c r="H60" s="32">
        <f>H61</f>
        <v>62000</v>
      </c>
      <c r="I60" s="32">
        <f>I61</f>
        <v>0</v>
      </c>
      <c r="J60" s="32">
        <f>J61</f>
        <v>0</v>
      </c>
      <c r="K60" s="2"/>
    </row>
    <row r="61" spans="1:11" s="5" customFormat="1" ht="38.25" customHeight="1">
      <c r="A61" s="7" t="s">
        <v>191</v>
      </c>
      <c r="B61" s="7" t="s">
        <v>192</v>
      </c>
      <c r="C61" s="7" t="s">
        <v>193</v>
      </c>
      <c r="D61" s="8" t="s">
        <v>194</v>
      </c>
      <c r="E61" s="12" t="s">
        <v>195</v>
      </c>
      <c r="F61" s="8" t="s">
        <v>196</v>
      </c>
      <c r="G61" s="45">
        <f>H61</f>
        <v>62000</v>
      </c>
      <c r="H61" s="44">
        <v>62000</v>
      </c>
      <c r="I61" s="44">
        <v>0</v>
      </c>
      <c r="J61" s="44">
        <v>0</v>
      </c>
      <c r="K61" s="4"/>
    </row>
    <row r="62" spans="1:11" s="3" customFormat="1" ht="38.25" customHeight="1">
      <c r="A62" s="20"/>
      <c r="B62" s="20" t="s">
        <v>197</v>
      </c>
      <c r="C62" s="20"/>
      <c r="D62" s="9" t="s">
        <v>198</v>
      </c>
      <c r="E62" s="23"/>
      <c r="F62" s="9"/>
      <c r="G62" s="55">
        <f>H62</f>
        <v>88000</v>
      </c>
      <c r="H62" s="32">
        <f>H63+H64+H65</f>
        <v>88000</v>
      </c>
      <c r="I62" s="32">
        <v>0</v>
      </c>
      <c r="J62" s="32">
        <v>0</v>
      </c>
      <c r="K62" s="2"/>
    </row>
    <row r="63" spans="1:11" s="5" customFormat="1" ht="38.25" customHeight="1">
      <c r="A63" s="7" t="s">
        <v>199</v>
      </c>
      <c r="B63" s="7" t="s">
        <v>200</v>
      </c>
      <c r="C63" s="7" t="s">
        <v>201</v>
      </c>
      <c r="D63" s="8" t="s">
        <v>202</v>
      </c>
      <c r="E63" s="63" t="s">
        <v>195</v>
      </c>
      <c r="F63" s="63" t="s">
        <v>196</v>
      </c>
      <c r="G63" s="55">
        <f>H63</f>
        <v>10000</v>
      </c>
      <c r="H63" s="44">
        <v>10000</v>
      </c>
      <c r="I63" s="44">
        <v>0</v>
      </c>
      <c r="J63" s="44">
        <v>0</v>
      </c>
      <c r="K63" s="4"/>
    </row>
    <row r="64" spans="1:11" s="5" customFormat="1" ht="38.25" customHeight="1">
      <c r="A64" s="7" t="s">
        <v>203</v>
      </c>
      <c r="B64" s="7" t="s">
        <v>204</v>
      </c>
      <c r="C64" s="7" t="s">
        <v>201</v>
      </c>
      <c r="D64" s="8" t="s">
        <v>205</v>
      </c>
      <c r="E64" s="65"/>
      <c r="F64" s="65"/>
      <c r="G64" s="55">
        <f>H64</f>
        <v>10000</v>
      </c>
      <c r="H64" s="44">
        <v>10000</v>
      </c>
      <c r="I64" s="44">
        <v>0</v>
      </c>
      <c r="J64" s="44">
        <v>0</v>
      </c>
      <c r="K64" s="4"/>
    </row>
    <row r="65" spans="1:11" s="5" customFormat="1" ht="38.25" customHeight="1">
      <c r="A65" s="7" t="s">
        <v>206</v>
      </c>
      <c r="B65" s="7" t="s">
        <v>207</v>
      </c>
      <c r="C65" s="7" t="s">
        <v>208</v>
      </c>
      <c r="D65" s="8" t="s">
        <v>209</v>
      </c>
      <c r="E65" s="64"/>
      <c r="F65" s="64"/>
      <c r="G65" s="55">
        <f>H65</f>
        <v>68000</v>
      </c>
      <c r="H65" s="44">
        <v>68000</v>
      </c>
      <c r="I65" s="44">
        <v>0</v>
      </c>
      <c r="J65" s="44">
        <v>0</v>
      </c>
      <c r="K65" s="4"/>
    </row>
    <row r="66" spans="1:11" s="3" customFormat="1" ht="38.25" customHeight="1">
      <c r="A66" s="20"/>
      <c r="B66" s="20" t="s">
        <v>124</v>
      </c>
      <c r="C66" s="20"/>
      <c r="D66" s="9" t="s">
        <v>125</v>
      </c>
      <c r="E66" s="23" t="s">
        <v>4</v>
      </c>
      <c r="F66" s="9" t="s">
        <v>4</v>
      </c>
      <c r="G66" s="55">
        <f t="shared" si="0"/>
        <v>150000</v>
      </c>
      <c r="H66" s="32">
        <f>H67</f>
        <v>150000</v>
      </c>
      <c r="I66" s="32">
        <f>I67</f>
        <v>0</v>
      </c>
      <c r="J66" s="32">
        <f>J67</f>
        <v>0</v>
      </c>
      <c r="K66" s="2"/>
    </row>
    <row r="67" spans="1:11" ht="42" customHeight="1">
      <c r="A67" s="7" t="s">
        <v>14</v>
      </c>
      <c r="B67" s="7" t="s">
        <v>9</v>
      </c>
      <c r="C67" s="7" t="s">
        <v>3</v>
      </c>
      <c r="D67" s="8" t="s">
        <v>10</v>
      </c>
      <c r="E67" s="12" t="s">
        <v>131</v>
      </c>
      <c r="F67" s="8" t="s">
        <v>166</v>
      </c>
      <c r="G67" s="36">
        <f t="shared" si="0"/>
        <v>150000</v>
      </c>
      <c r="H67" s="44">
        <v>150000</v>
      </c>
      <c r="I67" s="32">
        <v>0</v>
      </c>
      <c r="J67" s="44">
        <v>0</v>
      </c>
      <c r="K67" s="1"/>
    </row>
    <row r="68" spans="1:11" s="3" customFormat="1" ht="27.75" customHeight="1" hidden="1">
      <c r="A68" s="20" t="s">
        <v>39</v>
      </c>
      <c r="B68" s="20" t="s">
        <v>40</v>
      </c>
      <c r="C68" s="20"/>
      <c r="D68" s="9" t="s">
        <v>29</v>
      </c>
      <c r="E68" s="9" t="s">
        <v>4</v>
      </c>
      <c r="F68" s="63" t="s">
        <v>45</v>
      </c>
      <c r="G68" s="36">
        <f t="shared" si="0"/>
        <v>69641123.32</v>
      </c>
      <c r="H68" s="44">
        <v>100000</v>
      </c>
      <c r="I68" s="32">
        <f>I69+I78+I79+I94+I105+I106</f>
        <v>69541123.32</v>
      </c>
      <c r="J68" s="44">
        <v>0</v>
      </c>
      <c r="K68" s="2"/>
    </row>
    <row r="69" spans="1:11" s="3" customFormat="1" ht="45" customHeight="1" hidden="1">
      <c r="A69" s="20" t="s">
        <v>41</v>
      </c>
      <c r="B69" s="20"/>
      <c r="C69" s="20"/>
      <c r="D69" s="9" t="s">
        <v>30</v>
      </c>
      <c r="E69" s="9" t="s">
        <v>4</v>
      </c>
      <c r="F69" s="65"/>
      <c r="G69" s="36">
        <f t="shared" si="0"/>
        <v>51485842.489999995</v>
      </c>
      <c r="H69" s="44">
        <v>100000</v>
      </c>
      <c r="I69" s="32">
        <f>I70+I79+I94+I105+I106+I109</f>
        <v>51385842.489999995</v>
      </c>
      <c r="J69" s="44">
        <v>0</v>
      </c>
      <c r="K69" s="2"/>
    </row>
    <row r="70" spans="1:11" ht="38.25" customHeight="1" hidden="1">
      <c r="A70" s="21" t="s">
        <v>42</v>
      </c>
      <c r="B70" s="21" t="s">
        <v>43</v>
      </c>
      <c r="C70" s="21" t="s">
        <v>7</v>
      </c>
      <c r="D70" s="12" t="s">
        <v>44</v>
      </c>
      <c r="E70" s="18" t="s">
        <v>46</v>
      </c>
      <c r="F70" s="65"/>
      <c r="G70" s="36">
        <f t="shared" si="0"/>
        <v>33330561.659999996</v>
      </c>
      <c r="H70" s="44">
        <v>100000</v>
      </c>
      <c r="I70" s="32">
        <f>I75+I94+I105+I106+I109+I110</f>
        <v>33230561.659999996</v>
      </c>
      <c r="J70" s="44">
        <v>0</v>
      </c>
      <c r="K70" s="1"/>
    </row>
    <row r="71" spans="1:11" ht="38.25" customHeight="1" hidden="1">
      <c r="A71" s="21"/>
      <c r="B71" s="21"/>
      <c r="C71" s="21"/>
      <c r="D71" s="12"/>
      <c r="E71" s="18"/>
      <c r="F71" s="18"/>
      <c r="G71" s="36"/>
      <c r="H71" s="44"/>
      <c r="I71" s="32"/>
      <c r="J71" s="44"/>
      <c r="K71" s="1"/>
    </row>
    <row r="72" spans="1:11" s="3" customFormat="1" ht="21.75" customHeight="1">
      <c r="A72" s="22"/>
      <c r="B72" s="22" t="s">
        <v>117</v>
      </c>
      <c r="C72" s="22"/>
      <c r="D72" s="23" t="s">
        <v>118</v>
      </c>
      <c r="E72" s="9" t="s">
        <v>4</v>
      </c>
      <c r="F72" s="9" t="s">
        <v>4</v>
      </c>
      <c r="G72" s="31">
        <f>G73+G74</f>
        <v>120000</v>
      </c>
      <c r="H72" s="31">
        <f>H73+H74</f>
        <v>120000</v>
      </c>
      <c r="I72" s="31">
        <f>I73</f>
        <v>0</v>
      </c>
      <c r="J72" s="31">
        <f>J73</f>
        <v>0</v>
      </c>
      <c r="K72" s="2"/>
    </row>
    <row r="73" spans="1:11" ht="55.5" customHeight="1">
      <c r="A73" s="21" t="s">
        <v>149</v>
      </c>
      <c r="B73" s="21" t="s">
        <v>150</v>
      </c>
      <c r="C73" s="21" t="s">
        <v>151</v>
      </c>
      <c r="D73" s="12" t="s">
        <v>152</v>
      </c>
      <c r="E73" s="8" t="s">
        <v>153</v>
      </c>
      <c r="F73" s="8" t="s">
        <v>167</v>
      </c>
      <c r="G73" s="36">
        <f>H73</f>
        <v>120000</v>
      </c>
      <c r="H73" s="44">
        <v>120000</v>
      </c>
      <c r="I73" s="32">
        <v>0</v>
      </c>
      <c r="J73" s="44">
        <v>0</v>
      </c>
      <c r="K73" s="1"/>
    </row>
    <row r="74" spans="1:11" ht="55.5" customHeight="1" hidden="1">
      <c r="A74" s="21"/>
      <c r="B74" s="21"/>
      <c r="C74" s="21"/>
      <c r="D74" s="12"/>
      <c r="E74" s="8"/>
      <c r="F74" s="8"/>
      <c r="G74" s="36"/>
      <c r="H74" s="44"/>
      <c r="I74" s="32"/>
      <c r="J74" s="44"/>
      <c r="K74" s="1"/>
    </row>
    <row r="75" spans="1:11" s="3" customFormat="1" ht="38.25" customHeight="1">
      <c r="A75" s="22" t="s">
        <v>89</v>
      </c>
      <c r="B75" s="22"/>
      <c r="C75" s="22"/>
      <c r="D75" s="23" t="s">
        <v>103</v>
      </c>
      <c r="E75" s="9" t="s">
        <v>4</v>
      </c>
      <c r="F75" s="6" t="s">
        <v>4</v>
      </c>
      <c r="G75" s="31">
        <f t="shared" si="0"/>
        <v>32149190.81</v>
      </c>
      <c r="H75" s="32">
        <f>H76</f>
        <v>17073909.98</v>
      </c>
      <c r="I75" s="32">
        <f>I76</f>
        <v>15075280.829999998</v>
      </c>
      <c r="J75" s="32">
        <f>J76</f>
        <v>14989880.829999998</v>
      </c>
      <c r="K75" s="2"/>
    </row>
    <row r="76" spans="1:11" s="3" customFormat="1" ht="38.25" customHeight="1">
      <c r="A76" s="22" t="s">
        <v>90</v>
      </c>
      <c r="B76" s="22"/>
      <c r="C76" s="22"/>
      <c r="D76" s="23" t="s">
        <v>104</v>
      </c>
      <c r="E76" s="9" t="s">
        <v>4</v>
      </c>
      <c r="F76" s="6" t="s">
        <v>4</v>
      </c>
      <c r="G76" s="31">
        <f t="shared" si="0"/>
        <v>32149190.81</v>
      </c>
      <c r="H76" s="32">
        <f>H77+H86+H96</f>
        <v>17073909.98</v>
      </c>
      <c r="I76" s="32">
        <f>I77+I86+I96</f>
        <v>15075280.829999998</v>
      </c>
      <c r="J76" s="32">
        <f>J77+J86+J96</f>
        <v>14989880.829999998</v>
      </c>
      <c r="K76" s="2"/>
    </row>
    <row r="77" spans="1:11" s="3" customFormat="1" ht="38.25" customHeight="1">
      <c r="A77" s="22"/>
      <c r="B77" s="22" t="s">
        <v>126</v>
      </c>
      <c r="C77" s="22"/>
      <c r="D77" s="23" t="s">
        <v>127</v>
      </c>
      <c r="E77" s="9" t="s">
        <v>4</v>
      </c>
      <c r="F77" s="6" t="s">
        <v>4</v>
      </c>
      <c r="G77" s="31">
        <f t="shared" si="0"/>
        <v>15482688.18</v>
      </c>
      <c r="H77" s="32">
        <f>H78+H79+H80+H81+H82+H85</f>
        <v>15073909.98</v>
      </c>
      <c r="I77" s="32">
        <f>I78+I79+I82+I80+I83+I84+I81+I82+I85</f>
        <v>408778.2</v>
      </c>
      <c r="J77" s="32">
        <f>J78+J79+J82+J80+J83+J84+J81+J82+J85</f>
        <v>408778.2</v>
      </c>
      <c r="K77" s="2"/>
    </row>
    <row r="78" spans="1:11" ht="38.25" customHeight="1">
      <c r="A78" s="21" t="s">
        <v>91</v>
      </c>
      <c r="B78" s="21" t="s">
        <v>92</v>
      </c>
      <c r="C78" s="21" t="s">
        <v>53</v>
      </c>
      <c r="D78" s="12" t="s">
        <v>93</v>
      </c>
      <c r="E78" s="8" t="s">
        <v>100</v>
      </c>
      <c r="F78" s="8" t="s">
        <v>168</v>
      </c>
      <c r="G78" s="36">
        <f t="shared" si="0"/>
        <v>1520000</v>
      </c>
      <c r="H78" s="44">
        <v>1520000</v>
      </c>
      <c r="I78" s="44">
        <v>0</v>
      </c>
      <c r="J78" s="44">
        <v>0</v>
      </c>
      <c r="K78" s="1"/>
    </row>
    <row r="79" spans="1:11" ht="38.25" customHeight="1">
      <c r="A79" s="51" t="s">
        <v>94</v>
      </c>
      <c r="B79" s="21" t="s">
        <v>95</v>
      </c>
      <c r="C79" s="21" t="s">
        <v>53</v>
      </c>
      <c r="D79" s="12" t="s">
        <v>96</v>
      </c>
      <c r="E79" s="8" t="s">
        <v>213</v>
      </c>
      <c r="F79" s="8" t="s">
        <v>214</v>
      </c>
      <c r="G79" s="36">
        <f t="shared" si="0"/>
        <v>9400000</v>
      </c>
      <c r="H79" s="44">
        <v>9400000</v>
      </c>
      <c r="I79" s="44">
        <v>0</v>
      </c>
      <c r="J79" s="44">
        <v>0</v>
      </c>
      <c r="K79" s="1"/>
    </row>
    <row r="80" spans="1:11" ht="57" customHeight="1">
      <c r="A80" s="51" t="s">
        <v>222</v>
      </c>
      <c r="B80" s="21" t="s">
        <v>52</v>
      </c>
      <c r="C80" s="21" t="s">
        <v>53</v>
      </c>
      <c r="D80" s="12" t="s">
        <v>54</v>
      </c>
      <c r="E80" s="8" t="s">
        <v>223</v>
      </c>
      <c r="F80" s="8" t="s">
        <v>224</v>
      </c>
      <c r="G80" s="36">
        <f t="shared" si="0"/>
        <v>408778.2</v>
      </c>
      <c r="H80" s="44">
        <v>0</v>
      </c>
      <c r="I80" s="44">
        <v>408778.2</v>
      </c>
      <c r="J80" s="44">
        <v>408778.2</v>
      </c>
      <c r="K80" s="1"/>
    </row>
    <row r="81" spans="1:11" ht="87" customHeight="1">
      <c r="A81" s="51" t="s">
        <v>225</v>
      </c>
      <c r="B81" s="21" t="s">
        <v>226</v>
      </c>
      <c r="C81" s="21" t="s">
        <v>135</v>
      </c>
      <c r="D81" s="12" t="s">
        <v>227</v>
      </c>
      <c r="E81" s="8" t="s">
        <v>228</v>
      </c>
      <c r="F81" s="8" t="s">
        <v>229</v>
      </c>
      <c r="G81" s="36">
        <f t="shared" si="0"/>
        <v>396500</v>
      </c>
      <c r="H81" s="44">
        <v>396500</v>
      </c>
      <c r="I81" s="44">
        <v>0</v>
      </c>
      <c r="J81" s="44">
        <v>0</v>
      </c>
      <c r="K81" s="1"/>
    </row>
    <row r="82" spans="1:11" ht="44.25" customHeight="1">
      <c r="A82" s="89" t="s">
        <v>133</v>
      </c>
      <c r="B82" s="66" t="s">
        <v>134</v>
      </c>
      <c r="C82" s="66" t="s">
        <v>135</v>
      </c>
      <c r="D82" s="63" t="s">
        <v>136</v>
      </c>
      <c r="E82" s="8" t="s">
        <v>102</v>
      </c>
      <c r="F82" s="8" t="s">
        <v>159</v>
      </c>
      <c r="G82" s="36">
        <f t="shared" si="0"/>
        <v>300000</v>
      </c>
      <c r="H82" s="44">
        <v>300000</v>
      </c>
      <c r="I82" s="44">
        <v>0</v>
      </c>
      <c r="J82" s="44">
        <v>0</v>
      </c>
      <c r="K82" s="1"/>
    </row>
    <row r="83" spans="1:11" ht="41.25" customHeight="1" hidden="1">
      <c r="A83" s="90"/>
      <c r="B83" s="83"/>
      <c r="C83" s="83"/>
      <c r="D83" s="65"/>
      <c r="E83" s="13"/>
      <c r="F83" s="13"/>
      <c r="G83" s="36">
        <f t="shared" si="0"/>
        <v>0</v>
      </c>
      <c r="H83" s="60"/>
      <c r="I83" s="60"/>
      <c r="J83" s="60"/>
      <c r="K83" s="1"/>
    </row>
    <row r="84" spans="1:11" ht="58.5" customHeight="1" hidden="1">
      <c r="A84" s="90"/>
      <c r="B84" s="83"/>
      <c r="C84" s="83"/>
      <c r="D84" s="65"/>
      <c r="E84" s="8"/>
      <c r="F84" s="8"/>
      <c r="G84" s="36">
        <f t="shared" si="0"/>
        <v>0</v>
      </c>
      <c r="H84" s="44"/>
      <c r="I84" s="44"/>
      <c r="J84" s="44"/>
      <c r="K84" s="1"/>
    </row>
    <row r="85" spans="1:11" ht="58.5" customHeight="1">
      <c r="A85" s="91"/>
      <c r="B85" s="67"/>
      <c r="C85" s="67"/>
      <c r="D85" s="64"/>
      <c r="E85" s="8" t="s">
        <v>230</v>
      </c>
      <c r="F85" s="8" t="s">
        <v>231</v>
      </c>
      <c r="G85" s="36">
        <f t="shared" si="0"/>
        <v>3457409.98</v>
      </c>
      <c r="H85" s="44">
        <v>3457409.98</v>
      </c>
      <c r="I85" s="44">
        <v>0</v>
      </c>
      <c r="J85" s="44">
        <v>0</v>
      </c>
      <c r="K85" s="1"/>
    </row>
    <row r="86" spans="1:11" s="3" customFormat="1" ht="38.25" customHeight="1">
      <c r="A86" s="22"/>
      <c r="B86" s="22" t="s">
        <v>115</v>
      </c>
      <c r="C86" s="22"/>
      <c r="D86" s="23" t="s">
        <v>116</v>
      </c>
      <c r="E86" s="9" t="s">
        <v>4</v>
      </c>
      <c r="F86" s="9" t="s">
        <v>4</v>
      </c>
      <c r="G86" s="31">
        <f t="shared" si="0"/>
        <v>16103802.629999999</v>
      </c>
      <c r="H86" s="32">
        <f>H87+H88+H90+H91+H92+H93+H94+H95</f>
        <v>2000000</v>
      </c>
      <c r="I86" s="32">
        <f>I87+I88+I90+I91+I92+I93+I94+I95+I89</f>
        <v>14103802.629999999</v>
      </c>
      <c r="J86" s="32">
        <f>J87+J88+J90+J91+J92+J93+J94+J95+J89</f>
        <v>14103802.629999999</v>
      </c>
      <c r="K86" s="2"/>
    </row>
    <row r="87" spans="1:11" s="5" customFormat="1" ht="38.25" customHeight="1">
      <c r="A87" s="21" t="s">
        <v>232</v>
      </c>
      <c r="B87" s="21" t="s">
        <v>56</v>
      </c>
      <c r="C87" s="21" t="s">
        <v>57</v>
      </c>
      <c r="D87" s="12" t="s">
        <v>58</v>
      </c>
      <c r="E87" s="8" t="s">
        <v>230</v>
      </c>
      <c r="F87" s="8" t="s">
        <v>231</v>
      </c>
      <c r="G87" s="36">
        <f t="shared" si="0"/>
        <v>250000</v>
      </c>
      <c r="H87" s="44">
        <v>0</v>
      </c>
      <c r="I87" s="44">
        <v>250000</v>
      </c>
      <c r="J87" s="44">
        <v>250000</v>
      </c>
      <c r="K87" s="4"/>
    </row>
    <row r="88" spans="1:11" s="5" customFormat="1" ht="38.25" customHeight="1">
      <c r="A88" s="21" t="s">
        <v>233</v>
      </c>
      <c r="B88" s="21" t="s">
        <v>234</v>
      </c>
      <c r="C88" s="21" t="s">
        <v>183</v>
      </c>
      <c r="D88" s="12" t="s">
        <v>235</v>
      </c>
      <c r="E88" s="63" t="s">
        <v>223</v>
      </c>
      <c r="F88" s="63" t="s">
        <v>224</v>
      </c>
      <c r="G88" s="36">
        <f t="shared" si="0"/>
        <v>4414529.41</v>
      </c>
      <c r="H88" s="44">
        <v>0</v>
      </c>
      <c r="I88" s="44">
        <v>4414529.41</v>
      </c>
      <c r="J88" s="44">
        <v>4414529.41</v>
      </c>
      <c r="K88" s="4"/>
    </row>
    <row r="89" spans="1:11" s="5" customFormat="1" ht="38.25" customHeight="1">
      <c r="A89" s="21" t="s">
        <v>265</v>
      </c>
      <c r="B89" s="21" t="s">
        <v>266</v>
      </c>
      <c r="C89" s="21" t="s">
        <v>183</v>
      </c>
      <c r="D89" s="12" t="s">
        <v>267</v>
      </c>
      <c r="E89" s="65"/>
      <c r="F89" s="65"/>
      <c r="G89" s="36">
        <f t="shared" si="0"/>
        <v>49790</v>
      </c>
      <c r="H89" s="44">
        <v>0</v>
      </c>
      <c r="I89" s="44">
        <v>49790</v>
      </c>
      <c r="J89" s="44">
        <v>49790</v>
      </c>
      <c r="K89" s="4"/>
    </row>
    <row r="90" spans="1:11" s="5" customFormat="1" ht="38.25" customHeight="1">
      <c r="A90" s="21" t="s">
        <v>236</v>
      </c>
      <c r="B90" s="21" t="s">
        <v>237</v>
      </c>
      <c r="C90" s="21" t="s">
        <v>183</v>
      </c>
      <c r="D90" s="12" t="s">
        <v>241</v>
      </c>
      <c r="E90" s="65"/>
      <c r="F90" s="65"/>
      <c r="G90" s="36">
        <f t="shared" si="0"/>
        <v>1072300.02</v>
      </c>
      <c r="H90" s="44">
        <v>0</v>
      </c>
      <c r="I90" s="44">
        <v>1072300.02</v>
      </c>
      <c r="J90" s="44">
        <v>1072300.02</v>
      </c>
      <c r="K90" s="4"/>
    </row>
    <row r="91" spans="1:11" s="5" customFormat="1" ht="38.25" customHeight="1">
      <c r="A91" s="21" t="s">
        <v>239</v>
      </c>
      <c r="B91" s="21" t="s">
        <v>240</v>
      </c>
      <c r="C91" s="21" t="s">
        <v>183</v>
      </c>
      <c r="D91" s="12" t="s">
        <v>244</v>
      </c>
      <c r="E91" s="65"/>
      <c r="F91" s="65"/>
      <c r="G91" s="36">
        <f t="shared" si="0"/>
        <v>4053607</v>
      </c>
      <c r="H91" s="44">
        <v>0</v>
      </c>
      <c r="I91" s="44">
        <v>4053607</v>
      </c>
      <c r="J91" s="44">
        <v>4053607</v>
      </c>
      <c r="K91" s="4"/>
    </row>
    <row r="92" spans="1:11" s="5" customFormat="1" ht="38.25" customHeight="1">
      <c r="A92" s="21" t="s">
        <v>242</v>
      </c>
      <c r="B92" s="21" t="s">
        <v>243</v>
      </c>
      <c r="C92" s="21" t="s">
        <v>183</v>
      </c>
      <c r="D92" s="12" t="s">
        <v>238</v>
      </c>
      <c r="E92" s="65"/>
      <c r="F92" s="65"/>
      <c r="G92" s="36">
        <f t="shared" si="0"/>
        <v>1027630</v>
      </c>
      <c r="H92" s="44">
        <v>0</v>
      </c>
      <c r="I92" s="44">
        <v>1027630</v>
      </c>
      <c r="J92" s="44">
        <v>1027630</v>
      </c>
      <c r="K92" s="4"/>
    </row>
    <row r="93" spans="1:11" s="5" customFormat="1" ht="49.5" customHeight="1">
      <c r="A93" s="21" t="s">
        <v>245</v>
      </c>
      <c r="B93" s="21" t="s">
        <v>246</v>
      </c>
      <c r="C93" s="21" t="s">
        <v>61</v>
      </c>
      <c r="D93" s="12" t="s">
        <v>247</v>
      </c>
      <c r="E93" s="64"/>
      <c r="F93" s="64"/>
      <c r="G93" s="36">
        <f t="shared" si="0"/>
        <v>2835946.2</v>
      </c>
      <c r="H93" s="44">
        <v>0</v>
      </c>
      <c r="I93" s="44">
        <v>2835946.2</v>
      </c>
      <c r="J93" s="44">
        <v>2835946.2</v>
      </c>
      <c r="K93" s="4"/>
    </row>
    <row r="94" spans="1:11" ht="38.25" customHeight="1">
      <c r="A94" s="66" t="s">
        <v>97</v>
      </c>
      <c r="B94" s="66" t="s">
        <v>65</v>
      </c>
      <c r="C94" s="66" t="s">
        <v>66</v>
      </c>
      <c r="D94" s="63" t="s">
        <v>70</v>
      </c>
      <c r="E94" s="8" t="s">
        <v>107</v>
      </c>
      <c r="F94" s="8" t="s">
        <v>169</v>
      </c>
      <c r="G94" s="36">
        <f t="shared" si="0"/>
        <v>2000000</v>
      </c>
      <c r="H94" s="44">
        <v>2000000</v>
      </c>
      <c r="I94" s="44">
        <v>0</v>
      </c>
      <c r="J94" s="44">
        <v>0</v>
      </c>
      <c r="K94" s="1"/>
    </row>
    <row r="95" spans="1:11" ht="38.25" customHeight="1">
      <c r="A95" s="67"/>
      <c r="B95" s="67"/>
      <c r="C95" s="67"/>
      <c r="D95" s="64"/>
      <c r="E95" s="8" t="s">
        <v>223</v>
      </c>
      <c r="F95" s="8" t="s">
        <v>224</v>
      </c>
      <c r="G95" s="36">
        <f t="shared" si="0"/>
        <v>400000</v>
      </c>
      <c r="H95" s="44">
        <v>0</v>
      </c>
      <c r="I95" s="44">
        <v>400000</v>
      </c>
      <c r="J95" s="44">
        <v>400000</v>
      </c>
      <c r="K95" s="1"/>
    </row>
    <row r="96" spans="1:11" s="3" customFormat="1" ht="38.25" customHeight="1">
      <c r="A96" s="20"/>
      <c r="B96" s="20" t="s">
        <v>117</v>
      </c>
      <c r="C96" s="20"/>
      <c r="D96" s="9" t="s">
        <v>118</v>
      </c>
      <c r="E96" s="9" t="s">
        <v>4</v>
      </c>
      <c r="F96" s="9" t="s">
        <v>4</v>
      </c>
      <c r="G96" s="31">
        <f t="shared" si="0"/>
        <v>562700</v>
      </c>
      <c r="H96" s="31">
        <f>H98</f>
        <v>0</v>
      </c>
      <c r="I96" s="31">
        <f>I98+I97</f>
        <v>562700</v>
      </c>
      <c r="J96" s="31">
        <f>J98+J97</f>
        <v>477300</v>
      </c>
      <c r="K96" s="2"/>
    </row>
    <row r="97" spans="1:11" s="5" customFormat="1" ht="38.25" customHeight="1">
      <c r="A97" s="7" t="s">
        <v>248</v>
      </c>
      <c r="B97" s="7" t="s">
        <v>249</v>
      </c>
      <c r="C97" s="7" t="s">
        <v>69</v>
      </c>
      <c r="D97" s="8" t="s">
        <v>250</v>
      </c>
      <c r="E97" s="63" t="s">
        <v>215</v>
      </c>
      <c r="F97" s="63" t="s">
        <v>251</v>
      </c>
      <c r="G97" s="36">
        <f t="shared" si="0"/>
        <v>477300</v>
      </c>
      <c r="H97" s="36">
        <v>0</v>
      </c>
      <c r="I97" s="36">
        <v>477300</v>
      </c>
      <c r="J97" s="36">
        <v>477300</v>
      </c>
      <c r="K97" s="4"/>
    </row>
    <row r="98" spans="1:11" ht="38.25" customHeight="1">
      <c r="A98" s="7" t="s">
        <v>137</v>
      </c>
      <c r="B98" s="7" t="s">
        <v>68</v>
      </c>
      <c r="C98" s="7" t="s">
        <v>69</v>
      </c>
      <c r="D98" s="8" t="s">
        <v>71</v>
      </c>
      <c r="E98" s="64"/>
      <c r="F98" s="64"/>
      <c r="G98" s="36">
        <f t="shared" si="0"/>
        <v>85400</v>
      </c>
      <c r="H98" s="44">
        <v>0</v>
      </c>
      <c r="I98" s="44">
        <v>85400</v>
      </c>
      <c r="J98" s="44">
        <v>0</v>
      </c>
      <c r="K98" s="1"/>
    </row>
    <row r="99" spans="1:11" s="3" customFormat="1" ht="38.25" customHeight="1">
      <c r="A99" s="20" t="s">
        <v>39</v>
      </c>
      <c r="B99" s="20"/>
      <c r="C99" s="20"/>
      <c r="D99" s="9" t="s">
        <v>263</v>
      </c>
      <c r="E99" s="6" t="s">
        <v>4</v>
      </c>
      <c r="F99" s="6" t="s">
        <v>4</v>
      </c>
      <c r="G99" s="31">
        <f>H99+I99</f>
        <v>580000</v>
      </c>
      <c r="H99" s="32">
        <f aca="true" t="shared" si="2" ref="H99:J101">H100</f>
        <v>0</v>
      </c>
      <c r="I99" s="32">
        <f t="shared" si="2"/>
        <v>580000</v>
      </c>
      <c r="J99" s="32">
        <f t="shared" si="2"/>
        <v>580000</v>
      </c>
      <c r="K99" s="2"/>
    </row>
    <row r="100" spans="1:11" s="3" customFormat="1" ht="38.25" customHeight="1">
      <c r="A100" s="20" t="s">
        <v>41</v>
      </c>
      <c r="B100" s="20"/>
      <c r="C100" s="20"/>
      <c r="D100" s="9" t="s">
        <v>264</v>
      </c>
      <c r="E100" s="6" t="s">
        <v>4</v>
      </c>
      <c r="F100" s="6" t="s">
        <v>4</v>
      </c>
      <c r="G100" s="31">
        <f>H100+I100</f>
        <v>580000</v>
      </c>
      <c r="H100" s="32">
        <f t="shared" si="2"/>
        <v>0</v>
      </c>
      <c r="I100" s="32">
        <f t="shared" si="2"/>
        <v>580000</v>
      </c>
      <c r="J100" s="32">
        <f t="shared" si="2"/>
        <v>580000</v>
      </c>
      <c r="K100" s="2"/>
    </row>
    <row r="101" spans="1:11" s="48" customFormat="1" ht="35.25" customHeight="1">
      <c r="A101" s="46"/>
      <c r="B101" s="46" t="s">
        <v>252</v>
      </c>
      <c r="C101" s="46"/>
      <c r="D101" s="62" t="s">
        <v>253</v>
      </c>
      <c r="E101" s="9" t="s">
        <v>4</v>
      </c>
      <c r="F101" s="9"/>
      <c r="G101" s="31">
        <f>H101+I101</f>
        <v>580000</v>
      </c>
      <c r="H101" s="31">
        <f t="shared" si="2"/>
        <v>0</v>
      </c>
      <c r="I101" s="31">
        <f t="shared" si="2"/>
        <v>580000</v>
      </c>
      <c r="J101" s="31">
        <f t="shared" si="2"/>
        <v>580000</v>
      </c>
      <c r="K101" s="47"/>
    </row>
    <row r="102" spans="1:11" s="14" customFormat="1" ht="39" customHeight="1">
      <c r="A102" s="41" t="s">
        <v>42</v>
      </c>
      <c r="B102" s="41" t="s">
        <v>43</v>
      </c>
      <c r="C102" s="41" t="s">
        <v>7</v>
      </c>
      <c r="D102" s="50" t="s">
        <v>44</v>
      </c>
      <c r="E102" s="8" t="s">
        <v>254</v>
      </c>
      <c r="F102" s="8" t="s">
        <v>220</v>
      </c>
      <c r="G102" s="31">
        <f>G103</f>
        <v>0</v>
      </c>
      <c r="H102" s="36">
        <v>0</v>
      </c>
      <c r="I102" s="36">
        <v>580000</v>
      </c>
      <c r="J102" s="36">
        <v>580000</v>
      </c>
      <c r="K102" s="1"/>
    </row>
    <row r="103" spans="1:11" s="3" customFormat="1" ht="38.25" customHeight="1" hidden="1">
      <c r="A103" s="20"/>
      <c r="B103" s="20"/>
      <c r="C103" s="20"/>
      <c r="D103" s="9"/>
      <c r="E103" s="9"/>
      <c r="F103" s="9"/>
      <c r="G103" s="31"/>
      <c r="H103" s="31"/>
      <c r="I103" s="31"/>
      <c r="J103" s="31"/>
      <c r="K103" s="2"/>
    </row>
    <row r="104" spans="1:11" s="5" customFormat="1" ht="39.75" customHeight="1" hidden="1">
      <c r="A104" s="7"/>
      <c r="B104" s="7"/>
      <c r="C104" s="7"/>
      <c r="D104" s="8"/>
      <c r="E104" s="8"/>
      <c r="F104" s="8"/>
      <c r="G104" s="31"/>
      <c r="H104" s="44"/>
      <c r="I104" s="44"/>
      <c r="J104" s="44"/>
      <c r="K104" s="4"/>
    </row>
    <row r="105" spans="1:11" s="3" customFormat="1" ht="12.75">
      <c r="A105" s="20"/>
      <c r="B105" s="20"/>
      <c r="C105" s="20"/>
      <c r="D105" s="9" t="s">
        <v>6</v>
      </c>
      <c r="E105" s="9" t="s">
        <v>4</v>
      </c>
      <c r="F105" s="9" t="s">
        <v>4</v>
      </c>
      <c r="G105" s="31">
        <f>H105+I105</f>
        <v>52894190.81999999</v>
      </c>
      <c r="H105" s="32">
        <f>H13++H36+H43+H58+H75+H101</f>
        <v>34738909.989999995</v>
      </c>
      <c r="I105" s="32">
        <f>I13++I36+I43+I58+I75+I101</f>
        <v>18155280.83</v>
      </c>
      <c r="J105" s="32">
        <f>J13++J36+J43+J58+J75+J101</f>
        <v>18069880.83</v>
      </c>
      <c r="K105" s="2"/>
    </row>
    <row r="106" spans="1:14" s="3" customFormat="1" ht="27.75" customHeight="1">
      <c r="A106" s="84"/>
      <c r="B106" s="84"/>
      <c r="C106" s="84"/>
      <c r="D106" s="84"/>
      <c r="E106" s="29"/>
      <c r="F106" s="30"/>
      <c r="G106" s="28"/>
      <c r="H106" s="87"/>
      <c r="I106" s="87"/>
      <c r="J106" s="87"/>
      <c r="K106" s="85"/>
      <c r="L106" s="85"/>
      <c r="M106" s="85"/>
      <c r="N106" s="85"/>
    </row>
    <row r="107" spans="1:14" s="3" customFormat="1" ht="27.75" customHeight="1">
      <c r="A107" s="54"/>
      <c r="B107" s="54"/>
      <c r="C107" s="54"/>
      <c r="D107" s="54"/>
      <c r="E107" s="29"/>
      <c r="F107" s="30"/>
      <c r="G107" s="28"/>
      <c r="H107" s="52"/>
      <c r="I107" s="52"/>
      <c r="J107" s="52"/>
      <c r="K107" s="53"/>
      <c r="L107" s="53"/>
      <c r="M107" s="53"/>
      <c r="N107" s="53"/>
    </row>
    <row r="108" spans="1:14" s="3" customFormat="1" ht="27.75" customHeight="1">
      <c r="A108" s="54"/>
      <c r="B108" s="54"/>
      <c r="C108" s="54"/>
      <c r="D108" s="54"/>
      <c r="E108" s="29"/>
      <c r="F108" s="30"/>
      <c r="G108" s="28"/>
      <c r="H108" s="52"/>
      <c r="I108" s="52"/>
      <c r="J108" s="52"/>
      <c r="K108" s="53"/>
      <c r="L108" s="53"/>
      <c r="M108" s="53"/>
      <c r="N108" s="53"/>
    </row>
    <row r="109" spans="1:10" ht="15">
      <c r="A109" s="35"/>
      <c r="B109" s="35"/>
      <c r="C109" s="35"/>
      <c r="D109" s="35"/>
      <c r="E109" s="35"/>
      <c r="F109" s="26"/>
      <c r="G109" s="19"/>
      <c r="H109" s="33"/>
      <c r="I109" s="86"/>
      <c r="J109" s="86"/>
    </row>
    <row r="110" spans="1:10" s="39" customFormat="1" ht="15">
      <c r="A110" s="81" t="s">
        <v>255</v>
      </c>
      <c r="B110" s="81"/>
      <c r="C110" s="81"/>
      <c r="D110" s="81"/>
      <c r="E110" s="35"/>
      <c r="F110" s="82" t="s">
        <v>101</v>
      </c>
      <c r="G110" s="82"/>
      <c r="H110" s="82"/>
      <c r="I110" s="86"/>
      <c r="J110" s="86"/>
    </row>
    <row r="111" ht="12.75">
      <c r="F111" s="26"/>
    </row>
    <row r="112" spans="2:6" ht="27.75" customHeight="1">
      <c r="B112" s="80"/>
      <c r="C112" s="80"/>
      <c r="D112" s="80"/>
      <c r="F112" s="26"/>
    </row>
    <row r="113" spans="2:6" ht="12.75">
      <c r="B113" s="80"/>
      <c r="C113" s="80"/>
      <c r="D113" s="80"/>
      <c r="F113" s="26"/>
    </row>
    <row r="114" ht="12.75">
      <c r="F114" s="26"/>
    </row>
    <row r="115" ht="12.75">
      <c r="F115" s="26"/>
    </row>
    <row r="116" ht="12.75">
      <c r="F116" s="26"/>
    </row>
    <row r="117" ht="12.75">
      <c r="F117" s="26"/>
    </row>
    <row r="118" ht="12.75">
      <c r="F118" s="27"/>
    </row>
  </sheetData>
  <sheetProtection/>
  <mergeCells count="75">
    <mergeCell ref="F2:J2"/>
    <mergeCell ref="A39:A40"/>
    <mergeCell ref="B39:B40"/>
    <mergeCell ref="C39:C40"/>
    <mergeCell ref="D39:D40"/>
    <mergeCell ref="A82:A85"/>
    <mergeCell ref="B82:B85"/>
    <mergeCell ref="C82:C85"/>
    <mergeCell ref="D82:D85"/>
    <mergeCell ref="A48:A51"/>
    <mergeCell ref="A10:A11"/>
    <mergeCell ref="F10:F11"/>
    <mergeCell ref="C26:C28"/>
    <mergeCell ref="D26:D28"/>
    <mergeCell ref="A16:A19"/>
    <mergeCell ref="B16:B19"/>
    <mergeCell ref="C16:C19"/>
    <mergeCell ref="A26:A28"/>
    <mergeCell ref="B26:B28"/>
    <mergeCell ref="F5:J5"/>
    <mergeCell ref="E46:E50"/>
    <mergeCell ref="B10:B11"/>
    <mergeCell ref="I48:I50"/>
    <mergeCell ref="I109:J110"/>
    <mergeCell ref="H106:J106"/>
    <mergeCell ref="G26:G27"/>
    <mergeCell ref="G48:G50"/>
    <mergeCell ref="F56:F57"/>
    <mergeCell ref="C10:C11"/>
    <mergeCell ref="K106:N106"/>
    <mergeCell ref="J48:J50"/>
    <mergeCell ref="I26:I27"/>
    <mergeCell ref="B48:B51"/>
    <mergeCell ref="D16:D19"/>
    <mergeCell ref="H10:H11"/>
    <mergeCell ref="J26:J27"/>
    <mergeCell ref="D48:D51"/>
    <mergeCell ref="F28:F29"/>
    <mergeCell ref="E63:E65"/>
    <mergeCell ref="B112:D113"/>
    <mergeCell ref="E26:E28"/>
    <mergeCell ref="F26:F27"/>
    <mergeCell ref="A110:D110"/>
    <mergeCell ref="F110:H110"/>
    <mergeCell ref="F48:F50"/>
    <mergeCell ref="C48:C51"/>
    <mergeCell ref="F68:F70"/>
    <mergeCell ref="H48:H50"/>
    <mergeCell ref="A106:D106"/>
    <mergeCell ref="H1:J1"/>
    <mergeCell ref="A6:J6"/>
    <mergeCell ref="H3:J3"/>
    <mergeCell ref="D10:D11"/>
    <mergeCell ref="E10:E11"/>
    <mergeCell ref="B8:C8"/>
    <mergeCell ref="B9:C9"/>
    <mergeCell ref="E4:J4"/>
    <mergeCell ref="G10:G11"/>
    <mergeCell ref="F63:F65"/>
    <mergeCell ref="E56:E57"/>
    <mergeCell ref="I10:J10"/>
    <mergeCell ref="F30:F31"/>
    <mergeCell ref="F32:F33"/>
    <mergeCell ref="G28:G29"/>
    <mergeCell ref="G30:G31"/>
    <mergeCell ref="G32:G33"/>
    <mergeCell ref="H26:H27"/>
    <mergeCell ref="E97:E98"/>
    <mergeCell ref="F97:F98"/>
    <mergeCell ref="E88:E93"/>
    <mergeCell ref="F88:F93"/>
    <mergeCell ref="A94:A95"/>
    <mergeCell ref="B94:B95"/>
    <mergeCell ref="C94:C95"/>
    <mergeCell ref="D94:D95"/>
  </mergeCells>
  <printOptions/>
  <pageMargins left="0.2" right="0.2" top="0.2" bottom="0.2" header="0.2" footer="0.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</dc:creator>
  <cp:keywords/>
  <dc:description/>
  <cp:lastModifiedBy>Pk-pk</cp:lastModifiedBy>
  <cp:lastPrinted>2022-02-21T08:17:59Z</cp:lastPrinted>
  <dcterms:created xsi:type="dcterms:W3CDTF">2003-01-20T21:36:11Z</dcterms:created>
  <dcterms:modified xsi:type="dcterms:W3CDTF">2022-03-13T10:26:10Z</dcterms:modified>
  <cp:category/>
  <cp:version/>
  <cp:contentType/>
  <cp:contentStatus/>
</cp:coreProperties>
</file>