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40" windowWidth="11970" windowHeight="3300" activeTab="0"/>
  </bookViews>
  <sheets>
    <sheet name="фінплан дод 2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</sheets>
  <definedNames>
    <definedName name="_xlnm.Print_Titles" localSheetId="5">'Таблиця 5'!$45:$45</definedName>
    <definedName name="_xlnm.Print_Titles" localSheetId="0">'фінплан дод 2'!$28:$29</definedName>
  </definedNames>
  <calcPr fullCalcOnLoad="1"/>
</workbook>
</file>

<file path=xl/sharedStrings.xml><?xml version="1.0" encoding="utf-8"?>
<sst xmlns="http://schemas.openxmlformats.org/spreadsheetml/2006/main" count="581" uniqueCount="481">
  <si>
    <t>X</t>
  </si>
  <si>
    <t>Код рядка</t>
  </si>
  <si>
    <t>Капітальні інвестиції, усього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</si>
  <si>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</si>
  <si>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</si>
  <si>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</si>
  <si>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</si>
  <si>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</si>
  <si>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</si>
  <si>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</si>
  <si>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</si>
  <si>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</si>
  <si>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 xml:space="preserve">                                                                                                                                  </t>
  </si>
  <si>
    <t xml:space="preserve">за ЄДРПОУ </t>
  </si>
  <si>
    <t>за ЗКГНГ</t>
  </si>
  <si>
    <t>за СПОДУ</t>
  </si>
  <si>
    <t>022</t>
  </si>
  <si>
    <t>023</t>
  </si>
  <si>
    <t>024</t>
  </si>
  <si>
    <t>025</t>
  </si>
  <si>
    <t>026</t>
  </si>
  <si>
    <t>027</t>
  </si>
  <si>
    <t>028</t>
  </si>
  <si>
    <t>029</t>
  </si>
  <si>
    <t>за КОПФГ</t>
  </si>
  <si>
    <t>001</t>
  </si>
  <si>
    <t>002</t>
  </si>
  <si>
    <t>003</t>
  </si>
  <si>
    <t>004</t>
  </si>
  <si>
    <t>Усього витрати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</si>
  <si>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</si>
  <si>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</si>
  <si>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</si>
  <si>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</si>
  <si>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</si>
  <si>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</si>
  <si>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</si>
  <si>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>Фінансовий результат від звичайної діяльності до оподаткування</t>
  </si>
  <si>
    <t xml:space="preserve">Код рядка </t>
  </si>
  <si>
    <t>У тому числі за основними видами діяльності згідно з КВЕД:</t>
  </si>
  <si>
    <t>011</t>
  </si>
  <si>
    <t>012</t>
  </si>
  <si>
    <t>013</t>
  </si>
  <si>
    <t>014</t>
  </si>
  <si>
    <t>015</t>
  </si>
  <si>
    <t>податок на прибуток</t>
  </si>
  <si>
    <t>податок на додану вартість</t>
  </si>
  <si>
    <t>016</t>
  </si>
  <si>
    <t>Усього доходів</t>
  </si>
  <si>
    <t xml:space="preserve">(посада, прізвище та ініціали керівника органу управління підприємством  </t>
  </si>
  <si>
    <t>коди</t>
  </si>
  <si>
    <t>Рік</t>
  </si>
  <si>
    <t>Територія</t>
  </si>
  <si>
    <t>за КОАТУУ</t>
  </si>
  <si>
    <r>
      <t xml:space="preserve">Орган державного управління  </t>
    </r>
    <r>
      <rPr>
        <b/>
        <i/>
        <sz val="12"/>
        <rFont val="Arial"/>
        <family val="2"/>
      </rPr>
      <t xml:space="preserve"> </t>
    </r>
  </si>
  <si>
    <t>Одиниця виміру: тис. грн.</t>
  </si>
  <si>
    <t>Форма власності</t>
  </si>
  <si>
    <t>Чисельність працівників</t>
  </si>
  <si>
    <t>Основні фінансові показники підприємства</t>
  </si>
  <si>
    <t>І. Формування прибутку підприємства</t>
  </si>
  <si>
    <t>Плановий рік (усього)</t>
  </si>
  <si>
    <t>Дохід (виручка) від реалізації продукції (товарів, робіт, послуг)</t>
  </si>
  <si>
    <t>інші непрямі податки</t>
  </si>
  <si>
    <r>
      <t xml:space="preserve">Інші вирахування з доходу </t>
    </r>
    <r>
      <rPr>
        <i/>
        <sz val="12"/>
        <rFont val="Arial"/>
        <family val="2"/>
      </rPr>
      <t>(розшифрування)</t>
    </r>
  </si>
  <si>
    <t>005</t>
  </si>
  <si>
    <t>006</t>
  </si>
  <si>
    <r>
      <t xml:space="preserve">Дохід від участі в капіталі </t>
    </r>
    <r>
      <rPr>
        <i/>
        <sz val="12"/>
        <rFont val="Arial"/>
        <family val="2"/>
      </rPr>
      <t>(розшифрування)</t>
    </r>
  </si>
  <si>
    <t>007</t>
  </si>
  <si>
    <t>008</t>
  </si>
  <si>
    <t>009</t>
  </si>
  <si>
    <t>Адміністративні витрати, у тому числі: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</si>
  <si>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</si>
  <si>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</si>
  <si>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</si>
  <si>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</si>
  <si>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r>
      <t xml:space="preserve">Фінансові витрати </t>
    </r>
    <r>
      <rPr>
        <i/>
        <sz val="12"/>
        <rFont val="Arial"/>
        <family val="2"/>
      </rPr>
      <t>(розшифрування)</t>
    </r>
  </si>
  <si>
    <r>
      <t>Втрати від участі в капіталі</t>
    </r>
    <r>
      <rPr>
        <i/>
        <sz val="12"/>
        <rFont val="Arial"/>
        <family val="2"/>
      </rPr>
      <t xml:space="preserve"> (розшифрування)</t>
    </r>
  </si>
  <si>
    <t>017</t>
  </si>
  <si>
    <t>018</t>
  </si>
  <si>
    <t>019</t>
  </si>
  <si>
    <t>Доходи</t>
  </si>
  <si>
    <t>Витрати</t>
  </si>
  <si>
    <t>Фінансові результати діяльності: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</si>
  <si>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</si>
  <si>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</si>
  <si>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</si>
  <si>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</si>
  <si>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</si>
  <si>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</si>
  <si>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на державну частку</t>
  </si>
  <si>
    <t>027/1</t>
  </si>
  <si>
    <t xml:space="preserve">Залишок нерозподіленого прибутку минулих періодів (непокритого збитку)  </t>
  </si>
  <si>
    <t>Розвиток виробництва:</t>
  </si>
  <si>
    <t>029/1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</si>
  <si>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</si>
  <si>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</si>
  <si>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</si>
  <si>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</si>
  <si>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</si>
  <si>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</si>
  <si>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</si>
  <si>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</si>
  <si>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</si>
  <si>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</si>
  <si>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</si>
  <si>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</si>
  <si>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033/7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</si>
  <si>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</si>
  <si>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році:</t>
  </si>
  <si>
    <t>до бюджету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</si>
  <si>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</si>
  <si>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</si>
  <si>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</si>
  <si>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t>внески до Пенсійного фонду України</t>
  </si>
  <si>
    <t>036</t>
  </si>
  <si>
    <t>внески до фондів соцціального страхування</t>
  </si>
  <si>
    <t>Інші обов’язкові платежі, у тому числі:</t>
  </si>
  <si>
    <t>036/2</t>
  </si>
  <si>
    <t>Таблиця 1</t>
  </si>
  <si>
    <t>Елементи операційних витрат</t>
  </si>
  <si>
    <t>І  квартал</t>
  </si>
  <si>
    <t>ІІ  квартал</t>
  </si>
  <si>
    <t>ІІІ  квартал</t>
  </si>
  <si>
    <t>ІV квартал</t>
  </si>
  <si>
    <t xml:space="preserve">У тому числі </t>
  </si>
  <si>
    <t>Матеріальні затрати, у тому числі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</si>
  <si>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</si>
  <si>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</si>
  <si>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</si>
  <si>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</si>
  <si>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</si>
  <si>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Операційні витрати, усього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</si>
  <si>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</si>
  <si>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</si>
  <si>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</si>
  <si>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</si>
  <si>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</si>
  <si>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Факт минулого року</t>
  </si>
  <si>
    <t>Таблиця 5</t>
  </si>
  <si>
    <t>ІНФОРМАЦІЯ</t>
  </si>
  <si>
    <t>до фінансового плану</t>
  </si>
  <si>
    <t>(назва підприємства)</t>
  </si>
  <si>
    <t xml:space="preserve">1. Дані про підприємство </t>
  </si>
  <si>
    <t>2. Перелік підприємств, які входять до консолідованого фінансового плану</t>
  </si>
  <si>
    <t>Підприємство</t>
  </si>
  <si>
    <t>Вид діяльності</t>
  </si>
  <si>
    <t>3. Інформація про бізнес підприємства (код рядка 005 фінансового плану)</t>
  </si>
  <si>
    <t>Питома вага  в загальному обсязі реалізації (у %)</t>
  </si>
  <si>
    <t>Плановий показник  отримання доходу (виручки) за плановий рік</t>
  </si>
  <si>
    <t>за минулий рік</t>
  </si>
  <si>
    <t>за плановий рік</t>
  </si>
  <si>
    <t>Х</t>
  </si>
  <si>
    <t xml:space="preserve">Разом: 100 % </t>
  </si>
  <si>
    <t>Разом: 100 %</t>
  </si>
  <si>
    <t>4. Діючі фінансові зобов’язання підприємства</t>
  </si>
  <si>
    <t>Назва банку</t>
  </si>
  <si>
    <t>Вид кредитного продукту та  цільове призначення</t>
  </si>
  <si>
    <t>Заборгованість на останню дату</t>
  </si>
  <si>
    <t>Забезпечення</t>
  </si>
  <si>
    <t xml:space="preserve">Усього </t>
  </si>
  <si>
    <t>х</t>
  </si>
  <si>
    <t>Фінансовий план поточного року</t>
  </si>
  <si>
    <t>Пояснення та обґрунтування до запланованого рівня доходів/витрат</t>
  </si>
  <si>
    <t>Інші відрахування з доходу</t>
  </si>
  <si>
    <t>Інші операційні доходи</t>
  </si>
  <si>
    <t xml:space="preserve">Дохід від участі в капіталі </t>
  </si>
  <si>
    <t xml:space="preserve">Інші фінансові доходи </t>
  </si>
  <si>
    <t xml:space="preserve">Собівартість реалізованої продукції (товарів, робіт та послуг)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</si>
  <si>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</si>
  <si>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</si>
  <si>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</si>
  <si>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</si>
  <si>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</si>
  <si>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</si>
  <si>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</si>
  <si>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</si>
  <si>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</si>
  <si>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</si>
  <si>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</si>
  <si>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</si>
  <si>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</si>
  <si>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</si>
  <si>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у тому числі:</t>
  </si>
  <si>
    <t>витрати на поліпшення основних фондів</t>
  </si>
  <si>
    <t>012/5/16</t>
  </si>
  <si>
    <t>013/1</t>
  </si>
  <si>
    <r>
      <t xml:space="preserve">інші витрати на збут </t>
    </r>
    <r>
      <rPr>
        <i/>
        <sz val="7"/>
        <rFont val="Times New Roman"/>
        <family val="1"/>
      </rPr>
      <t>(розшифрування)</t>
    </r>
  </si>
  <si>
    <t>013/2</t>
  </si>
  <si>
    <t>відрахування до резерву сумнівних боргів</t>
  </si>
  <si>
    <t>014/1</t>
  </si>
  <si>
    <r>
      <t xml:space="preserve">інші операційні витрати </t>
    </r>
    <r>
      <rPr>
        <i/>
        <sz val="7"/>
        <rFont val="Times New Roman"/>
        <family val="1"/>
      </rPr>
      <t>(розшифрування)</t>
    </r>
    <r>
      <rPr>
        <vertAlign val="superscript"/>
        <sz val="7"/>
        <rFont val="Times New Roman"/>
        <family val="1"/>
      </rPr>
      <t xml:space="preserve">            </t>
    </r>
  </si>
  <si>
    <t>014/2</t>
  </si>
  <si>
    <t>Фінансові витрати</t>
  </si>
  <si>
    <t>Витрати від участі в капіталі</t>
  </si>
  <si>
    <t>Інші витрати</t>
  </si>
  <si>
    <t>Інші фонди</t>
  </si>
  <si>
    <t>Інші  податки</t>
  </si>
  <si>
    <t>Інші платежі</t>
  </si>
  <si>
    <t>Інші цілі розподілу чистого прибутку</t>
  </si>
  <si>
    <t>№ з/п</t>
  </si>
  <si>
    <t>Марка</t>
  </si>
  <si>
    <t>Рік придбання</t>
  </si>
  <si>
    <t>Ціль використання</t>
  </si>
  <si>
    <t>Витрати (тис. грн.)</t>
  </si>
  <si>
    <t>Короткий опис видів витрат</t>
  </si>
  <si>
    <r>
      <t>Назва об</t>
    </r>
    <r>
      <rPr>
        <b/>
        <sz val="7"/>
        <color indexed="8"/>
        <rFont val="Times New Roman"/>
        <family val="1"/>
      </rPr>
      <t>’</t>
    </r>
    <r>
      <rPr>
        <b/>
        <sz val="7"/>
        <rFont val="Times New Roman"/>
        <family val="1"/>
      </rPr>
      <t>єкта</t>
    </r>
  </si>
  <si>
    <t>Залучення кредитних коштів</t>
  </si>
  <si>
    <t>Усього</t>
  </si>
  <si>
    <t>Відсоток</t>
  </si>
  <si>
    <t>Сума, валюта за договором (у тис. грн.)</t>
  </si>
  <si>
    <t>Процентна ставка</t>
  </si>
  <si>
    <t>Дата видачі/погашення (графік)</t>
  </si>
  <si>
    <t>Витрати на збут, усього, у тому числі:</t>
  </si>
  <si>
    <r>
      <t xml:space="preserve"> Види діяльності </t>
    </r>
    <r>
      <rPr>
        <b/>
        <i/>
        <sz val="7"/>
        <rFont val="Times New Roman"/>
        <family val="1"/>
      </rPr>
      <t>(указати всі види діяльності)</t>
    </r>
  </si>
  <si>
    <t>Інші операційні витрати, усього, у тому числі:</t>
  </si>
  <si>
    <r>
      <t xml:space="preserve">Інші фонди </t>
    </r>
    <r>
      <rPr>
        <b/>
        <i/>
        <sz val="12"/>
        <rFont val="Arial"/>
        <family val="2"/>
      </rPr>
      <t>(розшифрувати)</t>
    </r>
  </si>
  <si>
    <r>
      <t xml:space="preserve">Інші податки </t>
    </r>
    <r>
      <rPr>
        <i/>
        <sz val="11"/>
        <rFont val="Arial"/>
        <family val="2"/>
      </rPr>
      <t>(розшифрувати)</t>
    </r>
  </si>
  <si>
    <r>
      <t xml:space="preserve">інші платежі </t>
    </r>
    <r>
      <rPr>
        <i/>
        <sz val="11"/>
        <rFont val="Arial"/>
        <family val="2"/>
      </rPr>
      <t>(розшифрувати)</t>
    </r>
  </si>
  <si>
    <t>Сквирська міська рада</t>
  </si>
  <si>
    <t>ЗАТВЕРДЖЕНО</t>
  </si>
  <si>
    <t>Голова Сквирської міської ради</t>
  </si>
  <si>
    <t>комунальна</t>
  </si>
  <si>
    <t>тис.грн.</t>
  </si>
  <si>
    <t>Водопостачання ВОС</t>
  </si>
  <si>
    <t>Водовідведення КОС</t>
  </si>
  <si>
    <t>Комунальне господарство</t>
  </si>
  <si>
    <t>Україна</t>
  </si>
  <si>
    <t xml:space="preserve">за  КВЕД основний </t>
  </si>
  <si>
    <t>за КВЕД інші</t>
  </si>
  <si>
    <t>інші адміністративні витрати в т.ч. представницькі та благодійність</t>
  </si>
  <si>
    <r>
      <t xml:space="preserve">Інші операційні витрати </t>
    </r>
    <r>
      <rPr>
        <i/>
        <sz val="12"/>
        <rFont val="Arial"/>
        <family val="2"/>
      </rPr>
      <t>(94 р. + амортизація)</t>
    </r>
  </si>
  <si>
    <r>
      <t xml:space="preserve">Витрати на збут </t>
    </r>
    <r>
      <rPr>
        <i/>
        <sz val="12"/>
        <rFont val="Arial"/>
        <family val="2"/>
      </rPr>
      <t>(93 р. витрати повязвнні з утримуванням підрозділу збуту по водопостачанню та водовідведенню)</t>
    </r>
  </si>
  <si>
    <t xml:space="preserve">Чистий дохід (виручка) від реалізації продукції (товарів, робіт, послуг) </t>
  </si>
  <si>
    <t>Інші джерела (фінансування з місцевого бюджету)</t>
  </si>
  <si>
    <t xml:space="preserve">службова необхідність </t>
  </si>
  <si>
    <t xml:space="preserve">ПММ,запчастини, ремонт інші незначні витрати </t>
  </si>
  <si>
    <t>ВАЗ 21065              АІ 1386 ВА</t>
  </si>
  <si>
    <t>Всього</t>
  </si>
  <si>
    <t>місцеві податки та збори (екологічний, на  землю)</t>
  </si>
  <si>
    <t>витрати повязаі з утриманням підрозділу збуту водопостачання та водовідведення заплановані з використанням інфляції та зростанням мінімальної з/плати</t>
  </si>
  <si>
    <t>014/3</t>
  </si>
  <si>
    <t>014/4</t>
  </si>
  <si>
    <t>014/5</t>
  </si>
  <si>
    <t>027/2</t>
  </si>
  <si>
    <t>028/1</t>
  </si>
  <si>
    <t>028/2</t>
  </si>
  <si>
    <t>030/1</t>
  </si>
  <si>
    <t>032/1</t>
  </si>
  <si>
    <t>037</t>
  </si>
  <si>
    <t>037/1</t>
  </si>
  <si>
    <t>037/2</t>
  </si>
  <si>
    <t>037/3</t>
  </si>
  <si>
    <t>037/4</t>
  </si>
  <si>
    <t>037/5</t>
  </si>
  <si>
    <t>037/6</t>
  </si>
  <si>
    <t>037/7</t>
  </si>
  <si>
    <t>038</t>
  </si>
  <si>
    <t>038/1</t>
  </si>
  <si>
    <t>038/2</t>
  </si>
  <si>
    <t>038/3</t>
  </si>
  <si>
    <t>039</t>
  </si>
  <si>
    <t>039/1</t>
  </si>
  <si>
    <t>039/2</t>
  </si>
  <si>
    <t>040</t>
  </si>
  <si>
    <t>040/1</t>
  </si>
  <si>
    <t>040/2</t>
  </si>
  <si>
    <t xml:space="preserve">Інші витрати </t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</si>
  <si>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</rPr>
      <t xml:space="preserve"> </t>
    </r>
  </si>
  <si>
    <t>КП "Сквир-водоканал"</t>
  </si>
  <si>
    <t>37.00</t>
  </si>
  <si>
    <t>Київська обл., м. Сквира, вул. Соборна 4</t>
  </si>
  <si>
    <t>Директор КП "Сквир-водоканал"            __________________                                               Ю.Д. Шварцбурд</t>
  </si>
  <si>
    <t>Вик. Гальчинський С.Ю.</t>
  </si>
  <si>
    <t>Директор КП "Сквир-водоканал"                __________________                                         Ю.Д. Шварцбурд</t>
  </si>
  <si>
    <t>Директор КП "Сквир-водоканал"            __________________                                       Ю.Д. Шварцбурд</t>
  </si>
  <si>
    <t>Директор КП "Сквир-водоканал"            __________________                                Ю.Д. Шварцбурд</t>
  </si>
  <si>
    <t>Каналізація,відведення й очищення стічних вод</t>
  </si>
  <si>
    <t>36.00</t>
  </si>
  <si>
    <t>факт минулого    року</t>
  </si>
  <si>
    <t>факт поточного  року</t>
  </si>
  <si>
    <t>фінансовий план поточного  року</t>
  </si>
  <si>
    <t>факт минулого  року</t>
  </si>
  <si>
    <t>нарахована амортизація на основні засоби, визнані економічні санкції (штрафи за несвоєч сплач е/енерг.</t>
  </si>
  <si>
    <t>ІЖ 2715                АІ 1385 ВА</t>
  </si>
  <si>
    <t>Реконструкція станції ззалізнення і фільтрації</t>
  </si>
  <si>
    <r>
      <t xml:space="preserve">інші адміністративні витрати </t>
    </r>
    <r>
      <rPr>
        <i/>
        <sz val="11"/>
        <rFont val="Arial"/>
        <family val="2"/>
      </rPr>
      <t>(92 р. - матеріальні , інші нематерільні , оплата праці, ЄСФ )</t>
    </r>
  </si>
  <si>
    <t>Факт минулого   року</t>
  </si>
  <si>
    <t>Фінансовий план поточного  року</t>
  </si>
  <si>
    <r>
      <t xml:space="preserve">загальна інформація про підприємство (резюме);        </t>
    </r>
    <r>
      <rPr>
        <b/>
        <sz val="7"/>
        <rFont val="Times New Roman"/>
        <family val="1"/>
      </rPr>
      <t xml:space="preserve">КП «Сквир-водоканал» це підприємство комунальної сфери. Головна мета роботи - надання споживачам послуг з водопостачання     та  водовідведення, для  жителів міста Сквири. Господарство працює в сфері налагодження інфраструктури. </t>
    </r>
  </si>
  <si>
    <t>Шварцбурд Ю.Д.</t>
  </si>
  <si>
    <t>04568-56033</t>
  </si>
  <si>
    <r>
      <t xml:space="preserve">Інші операційні доходи </t>
    </r>
    <r>
      <rPr>
        <i/>
        <sz val="12"/>
        <rFont val="Arial"/>
        <family val="2"/>
      </rPr>
      <t>( субсидії,пільги )</t>
    </r>
  </si>
  <si>
    <t>ФІНАНСОВИЙ ПЛАН ПІДПРИЄМСТВА НА 2021  рік</t>
  </si>
  <si>
    <t>Плановий 2021 рік (усього)</t>
  </si>
  <si>
    <r>
      <t>персонал та фонд оплати праці:   Плановий  ф</t>
    </r>
    <r>
      <rPr>
        <b/>
        <sz val="7"/>
        <rFont val="Times New Roman"/>
        <family val="1"/>
      </rPr>
      <t xml:space="preserve">онд оплати на 2021 рік становить 6598,4 тис.грн. , середньоспискова чисельність - 59 чол., середня заробітна плата (нарахована) - 9320,00, грн. </t>
    </r>
  </si>
  <si>
    <t>Пільги, субсидія</t>
  </si>
  <si>
    <t>Інша фінансова пітримка + амортизація</t>
  </si>
  <si>
    <t>Інші доходи р.718+р.131</t>
  </si>
  <si>
    <t>Заплановане  зростання з урахуванням інфляції та зростання мінімальної заробітної плати</t>
  </si>
  <si>
    <t>Левіцька В.П.</t>
  </si>
  <si>
    <t xml:space="preserve"> факт поточного  року</t>
  </si>
  <si>
    <t>Установка системи пом"якшення води II підйому</t>
  </si>
  <si>
    <t>Реконнструкція  очисних споруд (пісколовка)</t>
  </si>
  <si>
    <t>Часткова заміна водопровода по вулицях міста (5,4 км.)</t>
  </si>
  <si>
    <t>2212,1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</si>
  <si>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</si>
  <si>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</si>
  <si>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021</t>
  </si>
  <si>
    <t xml:space="preserve">Відрахування частини прибутку до державного бюджету:  </t>
  </si>
  <si>
    <t>державними унітарними підприємствами та їх об'єднаннями</t>
  </si>
  <si>
    <t>господарськими товариствами, у статутному фонді яких більше 50 відсотків акцій (часток, паїв) належать державі</t>
  </si>
  <si>
    <t xml:space="preserve">Відрахування до фонду  на виплату дивідендів:  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</si>
  <si>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</si>
  <si>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</si>
  <si>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Інші цілі (розшифрувати)</t>
  </si>
  <si>
    <t>035</t>
  </si>
  <si>
    <t>Залишок нерозподіленого прибутку (непокритого збитку ) на початок звітного періоду</t>
  </si>
  <si>
    <t>відрахування частини чистого прибутку державними підприємствами</t>
  </si>
  <si>
    <t>037/7/1</t>
  </si>
  <si>
    <t>відрахування частини чистого прибутку до фонду на виплату дивідендів господарськими товариствами</t>
  </si>
  <si>
    <t>037/7/2</t>
  </si>
  <si>
    <t>Додаток 2</t>
  </si>
  <si>
    <t>до рішення сесії Сквирської міської ради від 23 лютого 2021р. №28-5VIII</t>
  </si>
  <si>
    <t>ПОГОДЖЕНО</t>
  </si>
  <si>
    <t>Фінансовим управлінням Сквирської міської ради</t>
  </si>
  <si>
    <t>Круківська І.В.</t>
  </si>
  <si>
    <t>(посада,призвіще та ініціали керівника органу управління підприємством)</t>
  </si>
  <si>
    <t>капітальне будівництво</t>
  </si>
  <si>
    <t>придбання (виготовлення) основних засобів</t>
  </si>
  <si>
    <t>001/3</t>
  </si>
  <si>
    <t>001/4</t>
  </si>
  <si>
    <t xml:space="preserve">капітальний ремонт </t>
  </si>
  <si>
    <t>Таблиця 3</t>
  </si>
  <si>
    <t>Коефіцієнтний аналіз</t>
  </si>
  <si>
    <t>Опти-</t>
  </si>
  <si>
    <t>На 01.01 факту мину-</t>
  </si>
  <si>
    <t>На 01.04 факту мину-</t>
  </si>
  <si>
    <t>На 01.07 факту мину-</t>
  </si>
  <si>
    <t>На 01.10 факту мину-</t>
  </si>
  <si>
    <t>На 01.01 факту поточ-</t>
  </si>
  <si>
    <t>На 01.04 факту поточ-</t>
  </si>
  <si>
    <t>Примітки</t>
  </si>
  <si>
    <t>мальне значення</t>
  </si>
  <si>
    <t>лого року</t>
  </si>
  <si>
    <t>ного року</t>
  </si>
  <si>
    <t>Коефіцієнт рентабельності активів (чистий прибуток / вартість активів)</t>
  </si>
  <si>
    <t>збільшення</t>
  </si>
  <si>
    <t>характеризує ефективність використання активів підприємства</t>
  </si>
  <si>
    <t>ф. 2 р. 220 / ф. 1 р. 280</t>
  </si>
  <si>
    <t>Коефіцієнт рентабельності діяльності (чистий прибуток / чистий дохід (виручка) від реалізації продукції (товарів, робіт, послуг))</t>
  </si>
  <si>
    <t>&gt; 0</t>
  </si>
  <si>
    <t>характеризує ефективність господарської діяльності підприємства</t>
  </si>
  <si>
    <t>ф. 2 р. 220 / ф. 2 р. 035</t>
  </si>
  <si>
    <t>Коефіцієнт абсолютної ліквідності (грошові кошти / поточні зобов'язання)</t>
  </si>
  <si>
    <t>0,2 - 0,35 та більше</t>
  </si>
  <si>
    <t>характеризує частину поточних зобов'язань, яка може бути сплачена негайно</t>
  </si>
  <si>
    <t>ф. 1 (р. 230 + р. 240) / ф. 1 р. 620</t>
  </si>
  <si>
    <t>Коефіцієнт поточної ліквідності (покриття) (оборотні активи / поточні зобов'язання)</t>
  </si>
  <si>
    <t>&gt; 1</t>
  </si>
  <si>
    <t>показує достатність ресурсів підприємства, які можуть бути використані для погашення його поточних зобов'язань. Нормативним значенням для цього показника є &gt; 1 - 1,5</t>
  </si>
  <si>
    <t>ф. 1 р. 260 / ф. 1 р. 620</t>
  </si>
  <si>
    <t>Коефіцієнт фінансової стійкості (власний капітал / (довгострокові зобов'язання + поточні зобов'язання))</t>
  </si>
  <si>
    <t>характеризує співвідношення власних та позикових коштів і залежність підприємства від зовнішніх фінансових джерел</t>
  </si>
  <si>
    <t>ф. 1 (р. 380 + р. 430) / ф. 1 (р. 480 + р. 620)</t>
  </si>
  <si>
    <t>Коефіцієнт фінансової незалежності (автономії) (власний капітал / пасиви)</t>
  </si>
  <si>
    <t>&gt; 0,5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</si>
  <si>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</si>
  <si>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ф. 1 (р. 380 + р. 430) / ф. 1 р. 640</t>
  </si>
  <si>
    <t>Коефіцієнт заборгованості (залучений капітал /власний капітал)</t>
  </si>
  <si>
    <t>0,5 - 0,7</t>
  </si>
  <si>
    <t>відображає незалежність підприємства від залучених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</si>
  <si>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ф. 1 (р. 480 + р. 620) / ф. 1 (р. 380 + р. 430)</t>
  </si>
  <si>
    <t>Зменшення/приріст зобов'язань (зобов'язання на дату розрахунку / зобов'язання на відповідну дату попереднього року), %</t>
  </si>
  <si>
    <t>&lt; 100 %</t>
  </si>
  <si>
    <t>показує відносний приріст (зменшення) зобов'язань підприємства та його залежність від позикових коштів</t>
  </si>
  <si>
    <t>ф. 1 (р. 480 + р. 620)</t>
  </si>
  <si>
    <t>Коефіцієнт зносу основних засобів (сума зносу / первісну вартість основних засобів)</t>
  </si>
  <si>
    <t>зменшення</t>
  </si>
  <si>
    <t>характеризує інвестиційну політику підприємства</t>
  </si>
  <si>
    <t>(ф. 1 р. 032 / ф. 1 р. 031)</t>
  </si>
  <si>
    <t>Директор КП "Сквир-водоканал"</t>
  </si>
  <si>
    <t xml:space="preserve">Таблиця 4 </t>
  </si>
  <si>
    <t>Рух грошових коштів</t>
  </si>
  <si>
    <t>Код ряд-</t>
  </si>
  <si>
    <t>ка</t>
  </si>
  <si>
    <t>План поточ-</t>
  </si>
  <si>
    <t>Прог-</t>
  </si>
  <si>
    <t>нозний рух коштів на кінець поточ-</t>
  </si>
  <si>
    <t>Плано-</t>
  </si>
  <si>
    <t>вий рік (усього)</t>
  </si>
  <si>
    <t>У тому числі за кварталами</t>
  </si>
  <si>
    <t>I</t>
  </si>
  <si>
    <t>II</t>
  </si>
  <si>
    <t>III</t>
  </si>
  <si>
    <t>IV</t>
  </si>
  <si>
    <t>Надходження грошових коштів від основної діяльності</t>
  </si>
  <si>
    <t>Виручка від реалізації продукції (товарів, робіт, послуг)</t>
  </si>
  <si>
    <t>Цільове фінансування</t>
  </si>
  <si>
    <t>Отримання короткострокових кредитів</t>
  </si>
  <si>
    <t>Аванси одержані</t>
  </si>
  <si>
    <r>
      <t xml:space="preserve">Інші надходження </t>
    </r>
    <r>
      <rPr>
        <i/>
        <sz val="12"/>
        <rFont val="Times New Roman"/>
        <family val="1"/>
      </rPr>
      <t>(розшифрувати)</t>
    </r>
  </si>
  <si>
    <t>Надходження грошових коштів від інвестиційної діяльності</t>
  </si>
  <si>
    <t>Виручка від реалізації основних фондів</t>
  </si>
  <si>
    <t>Виручка від реалізації нематеріальних активів</t>
  </si>
  <si>
    <t>Надходження від продажу акцій та облігацій</t>
  </si>
  <si>
    <t>Надходження грошових коштів від фінансової діяльності</t>
  </si>
  <si>
    <t>Отримання довгострокових кредитів</t>
  </si>
  <si>
    <t>Видатки грошових коштів основної діяльності</t>
  </si>
  <si>
    <t>Розрахунки за продукцію (товари, роботи та послуги)</t>
  </si>
  <si>
    <t>Розрахунки з оплати праці</t>
  </si>
  <si>
    <t>Повернення короткострокових кредитів</t>
  </si>
  <si>
    <r>
      <t xml:space="preserve">Платежі в бюджет </t>
    </r>
    <r>
      <rPr>
        <i/>
        <sz val="12"/>
        <rFont val="Times New Roman"/>
        <family val="1"/>
      </rPr>
      <t>(розшифрувати)</t>
    </r>
  </si>
  <si>
    <r>
      <t xml:space="preserve">Інші витрати </t>
    </r>
    <r>
      <rPr>
        <i/>
        <sz val="12"/>
        <rFont val="Times New Roman"/>
        <family val="1"/>
      </rPr>
      <t>(розшифрувати)</t>
    </r>
  </si>
  <si>
    <t>Видатки грошових коштів інвестиційної діяльності</t>
  </si>
  <si>
    <t>Придбання основних засобів</t>
  </si>
  <si>
    <t>Капітальне будівництво</t>
  </si>
  <si>
    <t>Придбання нематеріальних активів</t>
  </si>
  <si>
    <t>Придбання акцій та облігацій</t>
  </si>
  <si>
    <t>Видатки грошових коштів фінансової діяльності</t>
  </si>
  <si>
    <t>Сплата дивідендів</t>
  </si>
  <si>
    <t>Повернення довгострокових кредитів</t>
  </si>
  <si>
    <t>Грошові кошти:</t>
  </si>
  <si>
    <t>на початок періоду</t>
  </si>
  <si>
    <t>на кінець періоду</t>
  </si>
  <si>
    <t>Чистий грошовий потік</t>
  </si>
  <si>
    <t>Фактичний показник отримання доходу (виручки) за минулий рік</t>
  </si>
  <si>
    <t xml:space="preserve">5. Інформація щодо отримання та повернення залучених коштів </t>
  </si>
  <si>
    <t>Заборгованість за кредитами на початок ____ року</t>
  </si>
  <si>
    <t>План по залученню коштів</t>
  </si>
  <si>
    <t>План по поверненню коштів</t>
  </si>
  <si>
    <t>Заборгованість за кредитами на кінець ____ року</t>
  </si>
  <si>
    <t xml:space="preserve">Зобов'язання </t>
  </si>
  <si>
    <t xml:space="preserve">Довгострокові кредити, усього: </t>
  </si>
  <si>
    <t xml:space="preserve">1. </t>
  </si>
  <si>
    <t xml:space="preserve">Короткострокові кредити, усього: </t>
  </si>
  <si>
    <t xml:space="preserve">у тому числі: (розшифрувати) </t>
  </si>
  <si>
    <t>1.</t>
  </si>
  <si>
    <t xml:space="preserve">Інші фінансові зобов'язання, усього: </t>
  </si>
  <si>
    <t xml:space="preserve">6. Аналіз окремих статей  фінансового плану </t>
  </si>
  <si>
    <t>витрати на сировину і основні матеріали</t>
  </si>
  <si>
    <t>витрати на паливо</t>
  </si>
  <si>
    <t>витрати на електроенергію</t>
  </si>
  <si>
    <t>013/3</t>
  </si>
  <si>
    <t>013/4</t>
  </si>
  <si>
    <t>013/5</t>
  </si>
  <si>
    <t>амортизація основних засобів і нематеріальних активів</t>
  </si>
  <si>
    <t>013/6</t>
  </si>
  <si>
    <t>інші витрати (розшифрувати)</t>
  </si>
  <si>
    <t>013/7</t>
  </si>
  <si>
    <t>Інші адміністративні витрати, усього, у тому числі:</t>
  </si>
  <si>
    <t>014/5/1</t>
  </si>
  <si>
    <t>014/5/2</t>
  </si>
  <si>
    <t>014/5/3</t>
  </si>
  <si>
    <t>014/5/4</t>
  </si>
  <si>
    <t>014/5/5</t>
  </si>
  <si>
    <t>014/5/6</t>
  </si>
  <si>
    <t>014/5/7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</si>
  <si>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</si>
  <si>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</si>
  <si>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</si>
  <si>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</si>
  <si>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</si>
  <si>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</si>
  <si>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</si>
  <si>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</si>
  <si>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</si>
  <si>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Витрати на реклама</t>
  </si>
  <si>
    <t>015/1</t>
  </si>
  <si>
    <t>015/2</t>
  </si>
  <si>
    <t>016/1</t>
  </si>
  <si>
    <t>витрати на благодійну допомогу</t>
  </si>
  <si>
    <t>016/2</t>
  </si>
  <si>
    <t>нарахування до недержавних пенсійних фондів</t>
  </si>
  <si>
    <t>016/3</t>
  </si>
  <si>
    <t>016/4</t>
  </si>
  <si>
    <t>Податки,послуги інших підприемств та інше.</t>
  </si>
  <si>
    <r>
      <t xml:space="preserve">Інші доходи </t>
    </r>
    <r>
      <rPr>
        <i/>
        <sz val="12"/>
        <rFont val="Arial"/>
        <family val="2"/>
      </rPr>
      <t>(р. 718 + амортизація)</t>
    </r>
  </si>
  <si>
    <r>
      <t>7. Витрати на утримання транспорту  </t>
    </r>
    <r>
      <rPr>
        <sz val="7"/>
        <rFont val="Times New Roman"/>
        <family val="1"/>
      </rPr>
      <t>( у складі адміністративних витрат)</t>
    </r>
  </si>
  <si>
    <t>8. Інформація про проекти, під які планується залучити кредитні кошти</t>
  </si>
  <si>
    <t xml:space="preserve">9. План інвестицій </t>
  </si>
  <si>
    <t>10. Інша додаткова інформація по підприємству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</si>
</sst>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"/>
    <numFmt numFmtId="195" formatCode="0.000"/>
  </numFmts>
  <fonts count="97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i/>
      <u val="single"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7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14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u val="single"/>
      <sz val="7"/>
      <name val="Times New Roman"/>
      <family val="1"/>
    </font>
    <font>
      <i/>
      <sz val="7"/>
      <name val="Times New Roman"/>
      <family val="1"/>
    </font>
    <font>
      <vertAlign val="superscript"/>
      <sz val="7"/>
      <name val="Times New Roman"/>
      <family val="1"/>
    </font>
    <font>
      <b/>
      <i/>
      <vertAlign val="superscript"/>
      <sz val="7"/>
      <name val="Times New Roman"/>
      <family val="1"/>
    </font>
    <font>
      <b/>
      <sz val="7"/>
      <color indexed="8"/>
      <name val="Times New Roman"/>
      <family val="1"/>
    </font>
    <font>
      <sz val="9"/>
      <name val="Arial Cyr"/>
      <family val="0"/>
    </font>
    <font>
      <b/>
      <i/>
      <sz val="12"/>
      <name val="Times New Roman"/>
      <family val="1"/>
    </font>
    <font>
      <b/>
      <sz val="14"/>
      <name val="Arial"/>
      <family val="2"/>
    </font>
    <font>
      <b/>
      <sz val="12"/>
      <name val="Arial Cyr"/>
      <family val="2"/>
    </font>
    <font>
      <sz val="12"/>
      <color indexed="11"/>
      <name val="Arial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i/>
      <sz val="14"/>
      <name val="Times New Roman"/>
      <family val="1"/>
    </font>
    <font>
      <b/>
      <u val="single"/>
      <sz val="7"/>
      <name val="Times New Roman"/>
      <family val="1"/>
    </font>
    <font>
      <b/>
      <i/>
      <vertAlign val="superscript"/>
      <sz val="12"/>
      <name val="Times New Roman"/>
      <family val="1"/>
    </font>
    <font>
      <b/>
      <i/>
      <vertAlign val="superscript"/>
      <sz val="14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6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rgb="FF000000"/>
        <bgColor rgb="FFF2F2F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22"/>
        <bgColor indexed="22"/>
      </patternFill>
    </fill>
    <fill>
      <patternFill patternType="lightGray">
        <fgColor indexed="9"/>
        <bgColor indexed="22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5" fillId="0" borderId="11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/>
    </xf>
    <xf numFmtId="0" fontId="6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 quotePrefix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16" fillId="0" borderId="10" xfId="0" applyFont="1" applyFill="1" applyBorder="1" applyAlignment="1" quotePrefix="1">
      <alignment horizontal="center"/>
    </xf>
    <xf numFmtId="0" fontId="17" fillId="0" borderId="0" xfId="0" applyFont="1" applyAlignment="1">
      <alignment horizontal="righ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 shrinkToFi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6" fillId="0" borderId="10" xfId="0" applyFont="1" applyFill="1" applyBorder="1" applyAlignment="1" quotePrefix="1">
      <alignment horizontal="center"/>
    </xf>
    <xf numFmtId="3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 quotePrefix="1">
      <alignment horizontal="center"/>
    </xf>
    <xf numFmtId="0" fontId="1" fillId="33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Border="1" applyAlignment="1" quotePrefix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1" fillId="34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1" fillId="35" borderId="10" xfId="0" applyFont="1" applyFill="1" applyBorder="1" applyAlignment="1" quotePrefix="1">
      <alignment horizontal="center"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wrapText="1"/>
    </xf>
    <xf numFmtId="0" fontId="5" fillId="33" borderId="10" xfId="0" applyFont="1" applyFill="1" applyBorder="1" applyAlignment="1" quotePrefix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 horizontal="right" wrapText="1"/>
    </xf>
    <xf numFmtId="3" fontId="1" fillId="0" borderId="14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 quotePrefix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Fill="1" applyBorder="1" applyAlignment="1" quotePrefix="1">
      <alignment horizontal="center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/>
    </xf>
    <xf numFmtId="0" fontId="7" fillId="0" borderId="20" xfId="0" applyFont="1" applyFill="1" applyBorder="1" applyAlignment="1">
      <alignment horizontal="left" wrapText="1"/>
    </xf>
    <xf numFmtId="0" fontId="7" fillId="0" borderId="21" xfId="0" applyFont="1" applyFill="1" applyBorder="1" applyAlignment="1" quotePrefix="1">
      <alignment horizontal="center" vertical="center"/>
    </xf>
    <xf numFmtId="0" fontId="7" fillId="0" borderId="0" xfId="0" applyFont="1" applyBorder="1" applyAlignment="1">
      <alignment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 quotePrefix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3" fontId="5" fillId="0" borderId="21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 quotePrefix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 shrinkToFit="1"/>
    </xf>
    <xf numFmtId="9" fontId="21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5" fillId="10" borderId="10" xfId="0" applyFont="1" applyFill="1" applyBorder="1" applyAlignment="1">
      <alignment horizontal="left" wrapText="1"/>
    </xf>
    <xf numFmtId="0" fontId="1" fillId="10" borderId="10" xfId="0" applyFont="1" applyFill="1" applyBorder="1" applyAlignment="1" quotePrefix="1">
      <alignment horizontal="center"/>
    </xf>
    <xf numFmtId="0" fontId="5" fillId="10" borderId="10" xfId="0" applyFont="1" applyFill="1" applyBorder="1" applyAlignment="1">
      <alignment horizontal="left" vertical="center" wrapText="1"/>
    </xf>
    <xf numFmtId="0" fontId="5" fillId="10" borderId="10" xfId="0" applyFont="1" applyFill="1" applyBorder="1" applyAlignment="1" quotePrefix="1">
      <alignment horizontal="center" vertical="center"/>
    </xf>
    <xf numFmtId="0" fontId="5" fillId="10" borderId="10" xfId="0" applyFont="1" applyFill="1" applyBorder="1" applyAlignment="1" quotePrefix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right" wrapText="1"/>
    </xf>
    <xf numFmtId="2" fontId="9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 quotePrefix="1">
      <alignment horizontal="center" vertical="center"/>
    </xf>
    <xf numFmtId="188" fontId="5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 quotePrefix="1">
      <alignment horizontal="center"/>
    </xf>
    <xf numFmtId="188" fontId="5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188" fontId="1" fillId="33" borderId="10" xfId="0" applyNumberFormat="1" applyFont="1" applyFill="1" applyBorder="1" applyAlignment="1">
      <alignment vertical="center"/>
    </xf>
    <xf numFmtId="188" fontId="5" fillId="33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 quotePrefix="1">
      <alignment horizontal="center" vertical="center" wrapText="1"/>
    </xf>
    <xf numFmtId="188" fontId="5" fillId="34" borderId="10" xfId="0" applyNumberFormat="1" applyFont="1" applyFill="1" applyBorder="1" applyAlignment="1">
      <alignment/>
    </xf>
    <xf numFmtId="188" fontId="6" fillId="0" borderId="10" xfId="0" applyNumberFormat="1" applyFont="1" applyFill="1" applyBorder="1" applyAlignment="1" quotePrefix="1">
      <alignment horizontal="center" wrapText="1"/>
    </xf>
    <xf numFmtId="188" fontId="7" fillId="0" borderId="10" xfId="0" applyNumberFormat="1" applyFont="1" applyFill="1" applyBorder="1" applyAlignment="1">
      <alignment/>
    </xf>
    <xf numFmtId="188" fontId="9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/>
    </xf>
    <xf numFmtId="188" fontId="5" fillId="33" borderId="10" xfId="0" applyNumberFormat="1" applyFont="1" applyFill="1" applyBorder="1" applyAlignment="1">
      <alignment horizontal="right" wrapText="1"/>
    </xf>
    <xf numFmtId="188" fontId="1" fillId="33" borderId="10" xfId="0" applyNumberFormat="1" applyFont="1" applyFill="1" applyBorder="1" applyAlignment="1">
      <alignment horizontal="right" wrapText="1"/>
    </xf>
    <xf numFmtId="188" fontId="1" fillId="33" borderId="10" xfId="0" applyNumberFormat="1" applyFont="1" applyFill="1" applyBorder="1" applyAlignment="1">
      <alignment horizontal="right" vertical="center" wrapText="1"/>
    </xf>
    <xf numFmtId="188" fontId="5" fillId="33" borderId="10" xfId="0" applyNumberFormat="1" applyFont="1" applyFill="1" applyBorder="1" applyAlignment="1">
      <alignment horizontal="right" vertical="center" wrapText="1"/>
    </xf>
    <xf numFmtId="188" fontId="6" fillId="0" borderId="10" xfId="0" applyNumberFormat="1" applyFont="1" applyFill="1" applyBorder="1" applyAlignment="1">
      <alignment horizontal="right" vertical="center" wrapText="1"/>
    </xf>
    <xf numFmtId="188" fontId="6" fillId="0" borderId="10" xfId="0" applyNumberFormat="1" applyFont="1" applyFill="1" applyBorder="1" applyAlignment="1">
      <alignment vertical="center"/>
    </xf>
    <xf numFmtId="188" fontId="5" fillId="1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right" vertical="center" wrapText="1"/>
    </xf>
    <xf numFmtId="188" fontId="1" fillId="10" borderId="10" xfId="0" applyNumberFormat="1" applyFont="1" applyFill="1" applyBorder="1" applyAlignment="1">
      <alignment horizontal="center" wrapText="1"/>
    </xf>
    <xf numFmtId="188" fontId="6" fillId="0" borderId="10" xfId="0" applyNumberFormat="1" applyFont="1" applyFill="1" applyBorder="1" applyAlignment="1">
      <alignment horizontal="center" wrapText="1"/>
    </xf>
    <xf numFmtId="188" fontId="7" fillId="0" borderId="10" xfId="0" applyNumberFormat="1" applyFont="1" applyFill="1" applyBorder="1" applyAlignment="1">
      <alignment horizontal="right" wrapText="1"/>
    </xf>
    <xf numFmtId="188" fontId="9" fillId="0" borderId="10" xfId="0" applyNumberFormat="1" applyFont="1" applyFill="1" applyBorder="1" applyAlignment="1">
      <alignment horizontal="right" wrapText="1"/>
    </xf>
    <xf numFmtId="188" fontId="5" fillId="10" borderId="10" xfId="0" applyNumberFormat="1" applyFont="1" applyFill="1" applyBorder="1" applyAlignment="1">
      <alignment horizontal="right" wrapText="1"/>
    </xf>
    <xf numFmtId="188" fontId="1" fillId="10" borderId="10" xfId="0" applyNumberFormat="1" applyFont="1" applyFill="1" applyBorder="1" applyAlignment="1">
      <alignment horizontal="right" wrapText="1"/>
    </xf>
    <xf numFmtId="188" fontId="6" fillId="0" borderId="10" xfId="0" applyNumberFormat="1" applyFont="1" applyFill="1" applyBorder="1" applyAlignment="1">
      <alignment horizontal="right" wrapText="1"/>
    </xf>
    <xf numFmtId="188" fontId="5" fillId="10" borderId="10" xfId="0" applyNumberFormat="1" applyFont="1" applyFill="1" applyBorder="1" applyAlignment="1">
      <alignment horizontal="center" wrapText="1"/>
    </xf>
    <xf numFmtId="188" fontId="6" fillId="0" borderId="10" xfId="0" applyNumberFormat="1" applyFont="1" applyBorder="1" applyAlignment="1" quotePrefix="1">
      <alignment horizontal="center" vertical="center" wrapText="1"/>
    </xf>
    <xf numFmtId="188" fontId="9" fillId="0" borderId="10" xfId="0" applyNumberFormat="1" applyFont="1" applyFill="1" applyBorder="1" applyAlignment="1">
      <alignment vertical="center"/>
    </xf>
    <xf numFmtId="188" fontId="5" fillId="0" borderId="10" xfId="0" applyNumberFormat="1" applyFont="1" applyFill="1" applyBorder="1" applyAlignment="1" quotePrefix="1">
      <alignment horizontal="center" vertical="center"/>
    </xf>
    <xf numFmtId="188" fontId="6" fillId="0" borderId="10" xfId="0" applyNumberFormat="1" applyFont="1" applyFill="1" applyBorder="1" applyAlignment="1" quotePrefix="1">
      <alignment horizontal="center"/>
    </xf>
    <xf numFmtId="188" fontId="5" fillId="0" borderId="10" xfId="0" applyNumberFormat="1" applyFont="1" applyFill="1" applyBorder="1" applyAlignment="1" quotePrefix="1">
      <alignment horizontal="center"/>
    </xf>
    <xf numFmtId="188" fontId="5" fillId="0" borderId="10" xfId="0" applyNumberFormat="1" applyFont="1" applyFill="1" applyBorder="1" applyAlignment="1" quotePrefix="1">
      <alignment horizontal="center" vertical="center" wrapText="1"/>
    </xf>
    <xf numFmtId="188" fontId="5" fillId="0" borderId="18" xfId="0" applyNumberFormat="1" applyFont="1" applyFill="1" applyBorder="1" applyAlignment="1" quotePrefix="1">
      <alignment horizontal="center"/>
    </xf>
    <xf numFmtId="188" fontId="7" fillId="0" borderId="10" xfId="0" applyNumberFormat="1" applyFont="1" applyFill="1" applyBorder="1" applyAlignment="1">
      <alignment horizontal="right" vertical="center" wrapText="1"/>
    </xf>
    <xf numFmtId="188" fontId="7" fillId="10" borderId="10" xfId="0" applyNumberFormat="1" applyFont="1" applyFill="1" applyBorder="1" applyAlignment="1">
      <alignment horizontal="right" vertical="center" wrapText="1"/>
    </xf>
    <xf numFmtId="188" fontId="91" fillId="0" borderId="10" xfId="0" applyNumberFormat="1" applyFont="1" applyFill="1" applyBorder="1" applyAlignment="1">
      <alignment vertical="center"/>
    </xf>
    <xf numFmtId="188" fontId="92" fillId="0" borderId="10" xfId="0" applyNumberFormat="1" applyFont="1" applyFill="1" applyBorder="1" applyAlignment="1">
      <alignment/>
    </xf>
    <xf numFmtId="188" fontId="93" fillId="0" borderId="10" xfId="0" applyNumberFormat="1" applyFont="1" applyFill="1" applyBorder="1" applyAlignment="1">
      <alignment/>
    </xf>
    <xf numFmtId="188" fontId="93" fillId="0" borderId="15" xfId="0" applyNumberFormat="1" applyFont="1" applyFill="1" applyBorder="1" applyAlignment="1">
      <alignment/>
    </xf>
    <xf numFmtId="188" fontId="91" fillId="0" borderId="15" xfId="0" applyNumberFormat="1" applyFont="1" applyFill="1" applyBorder="1" applyAlignment="1">
      <alignment vertical="center"/>
    </xf>
    <xf numFmtId="188" fontId="91" fillId="0" borderId="10" xfId="0" applyNumberFormat="1" applyFont="1" applyFill="1" applyBorder="1" applyAlignment="1">
      <alignment/>
    </xf>
    <xf numFmtId="188" fontId="91" fillId="0" borderId="15" xfId="0" applyNumberFormat="1" applyFont="1" applyFill="1" applyBorder="1" applyAlignment="1">
      <alignment/>
    </xf>
    <xf numFmtId="188" fontId="91" fillId="0" borderId="18" xfId="0" applyNumberFormat="1" applyFont="1" applyFill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wrapText="1"/>
    </xf>
    <xf numFmtId="0" fontId="24" fillId="0" borderId="10" xfId="0" applyFont="1" applyBorder="1" applyAlignment="1">
      <alignment wrapText="1" shrinkToFit="1"/>
    </xf>
    <xf numFmtId="0" fontId="24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43" fillId="0" borderId="0" xfId="0" applyFont="1" applyAlignment="1">
      <alignment/>
    </xf>
    <xf numFmtId="0" fontId="32" fillId="0" borderId="0" xfId="0" applyFont="1" applyAlignment="1">
      <alignment/>
    </xf>
    <xf numFmtId="0" fontId="43" fillId="0" borderId="0" xfId="0" applyFont="1" applyAlignment="1">
      <alignment wrapText="1" shrinkToFit="1"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wrapText="1" shrinkToFit="1"/>
    </xf>
    <xf numFmtId="0" fontId="2" fillId="0" borderId="0" xfId="0" applyFont="1" applyBorder="1" applyAlignment="1">
      <alignment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1" fillId="0" borderId="0" xfId="0" applyFont="1" applyAlignment="1">
      <alignment wrapText="1" shrinkToFit="1"/>
    </xf>
    <xf numFmtId="0" fontId="14" fillId="0" borderId="10" xfId="0" applyFont="1" applyFill="1" applyBorder="1" applyAlignment="1">
      <alignment horizontal="center" vertical="center" wrapText="1"/>
    </xf>
    <xf numFmtId="1" fontId="91" fillId="0" borderId="10" xfId="0" applyNumberFormat="1" applyFont="1" applyFill="1" applyBorder="1" applyAlignment="1">
      <alignment vertical="center"/>
    </xf>
    <xf numFmtId="1" fontId="5" fillId="34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 wrapText="1"/>
    </xf>
    <xf numFmtId="1" fontId="1" fillId="33" borderId="10" xfId="0" applyNumberFormat="1" applyFont="1" applyFill="1" applyBorder="1" applyAlignment="1">
      <alignment horizontal="right" vertical="center" wrapText="1"/>
    </xf>
    <xf numFmtId="1" fontId="5" fillId="33" borderId="10" xfId="0" applyNumberFormat="1" applyFont="1" applyFill="1" applyBorder="1" applyAlignment="1">
      <alignment horizontal="right" wrapText="1"/>
    </xf>
    <xf numFmtId="1" fontId="1" fillId="0" borderId="10" xfId="0" applyNumberFormat="1" applyFont="1" applyFill="1" applyBorder="1" applyAlignment="1" quotePrefix="1">
      <alignment horizontal="center"/>
    </xf>
    <xf numFmtId="0" fontId="94" fillId="0" borderId="0" xfId="0" applyFont="1" applyAlignment="1">
      <alignment vertical="center"/>
    </xf>
    <xf numFmtId="0" fontId="94" fillId="0" borderId="24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94" fillId="37" borderId="26" xfId="0" applyFont="1" applyFill="1" applyBorder="1" applyAlignment="1">
      <alignment horizontal="center" vertical="center" wrapText="1"/>
    </xf>
    <xf numFmtId="0" fontId="94" fillId="37" borderId="27" xfId="0" applyFont="1" applyFill="1" applyBorder="1" applyAlignment="1">
      <alignment horizontal="center" vertical="center" wrapText="1"/>
    </xf>
    <xf numFmtId="0" fontId="94" fillId="37" borderId="28" xfId="0" applyFont="1" applyFill="1" applyBorder="1" applyAlignment="1">
      <alignment horizontal="center" vertical="center" wrapText="1"/>
    </xf>
    <xf numFmtId="0" fontId="94" fillId="0" borderId="29" xfId="0" applyFont="1" applyBorder="1" applyAlignment="1">
      <alignment vertical="center" wrapText="1"/>
    </xf>
    <xf numFmtId="0" fontId="94" fillId="0" borderId="30" xfId="0" applyFont="1" applyBorder="1" applyAlignment="1">
      <alignment vertical="top" wrapText="1"/>
    </xf>
    <xf numFmtId="0" fontId="94" fillId="0" borderId="30" xfId="0" applyFont="1" applyBorder="1" applyAlignment="1">
      <alignment vertical="center" wrapText="1"/>
    </xf>
    <xf numFmtId="0" fontId="94" fillId="0" borderId="31" xfId="0" applyFont="1" applyBorder="1" applyAlignment="1">
      <alignment vertical="center" wrapText="1"/>
    </xf>
    <xf numFmtId="0" fontId="94" fillId="0" borderId="32" xfId="0" applyFont="1" applyBorder="1" applyAlignment="1">
      <alignment vertical="center" wrapText="1"/>
    </xf>
    <xf numFmtId="0" fontId="94" fillId="0" borderId="33" xfId="0" applyFont="1" applyBorder="1" applyAlignment="1">
      <alignment vertical="center" wrapText="1"/>
    </xf>
    <xf numFmtId="0" fontId="94" fillId="0" borderId="34" xfId="0" applyFont="1" applyBorder="1" applyAlignment="1">
      <alignment vertical="center" wrapText="1"/>
    </xf>
    <xf numFmtId="0" fontId="94" fillId="0" borderId="29" xfId="0" applyFont="1" applyBorder="1" applyAlignment="1">
      <alignment vertical="top" wrapText="1"/>
    </xf>
    <xf numFmtId="0" fontId="94" fillId="0" borderId="35" xfId="0" applyFont="1" applyBorder="1" applyAlignment="1">
      <alignment vertical="center" wrapText="1"/>
    </xf>
    <xf numFmtId="0" fontId="94" fillId="0" borderId="35" xfId="0" applyFont="1" applyBorder="1" applyAlignment="1">
      <alignment vertical="top" wrapText="1"/>
    </xf>
    <xf numFmtId="0" fontId="94" fillId="0" borderId="36" xfId="0" applyFont="1" applyBorder="1" applyAlignment="1">
      <alignment vertical="top" wrapText="1"/>
    </xf>
    <xf numFmtId="0" fontId="94" fillId="0" borderId="36" xfId="0" applyFont="1" applyBorder="1" applyAlignment="1">
      <alignment vertical="center" wrapText="1"/>
    </xf>
    <xf numFmtId="0" fontId="94" fillId="0" borderId="37" xfId="0" applyFont="1" applyBorder="1" applyAlignment="1">
      <alignment vertical="top" wrapText="1"/>
    </xf>
    <xf numFmtId="0" fontId="94" fillId="0" borderId="38" xfId="0" applyFont="1" applyBorder="1" applyAlignment="1">
      <alignment vertical="center" wrapText="1"/>
    </xf>
    <xf numFmtId="0" fontId="94" fillId="0" borderId="39" xfId="0" applyFont="1" applyBorder="1" applyAlignment="1">
      <alignment vertical="center" wrapText="1"/>
    </xf>
    <xf numFmtId="0" fontId="94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vertical="top" wrapText="1"/>
    </xf>
    <xf numFmtId="0" fontId="47" fillId="0" borderId="40" xfId="0" applyFont="1" applyBorder="1" applyAlignment="1">
      <alignment horizontal="center" vertical="center" wrapText="1"/>
    </xf>
    <xf numFmtId="0" fontId="47" fillId="37" borderId="26" xfId="0" applyFont="1" applyFill="1" applyBorder="1" applyAlignment="1">
      <alignment horizontal="center" vertical="center" wrapText="1"/>
    </xf>
    <xf numFmtId="0" fontId="47" fillId="37" borderId="27" xfId="0" applyFont="1" applyFill="1" applyBorder="1" applyAlignment="1">
      <alignment horizontal="center" vertical="center" wrapText="1"/>
    </xf>
    <xf numFmtId="0" fontId="47" fillId="37" borderId="28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vertical="center" wrapText="1"/>
    </xf>
    <xf numFmtId="0" fontId="18" fillId="0" borderId="41" xfId="0" applyFont="1" applyBorder="1" applyAlignment="1">
      <alignment horizontal="center" vertical="center" wrapText="1"/>
    </xf>
    <xf numFmtId="0" fontId="47" fillId="0" borderId="41" xfId="0" applyFont="1" applyBorder="1" applyAlignment="1">
      <alignment vertical="center" wrapText="1"/>
    </xf>
    <xf numFmtId="0" fontId="47" fillId="0" borderId="42" xfId="0" applyFont="1" applyBorder="1" applyAlignment="1">
      <alignment vertical="center" wrapText="1"/>
    </xf>
    <xf numFmtId="0" fontId="47" fillId="0" borderId="35" xfId="0" applyFont="1" applyBorder="1" applyAlignment="1">
      <alignment vertical="center" wrapText="1"/>
    </xf>
    <xf numFmtId="0" fontId="47" fillId="0" borderId="41" xfId="0" applyFont="1" applyBorder="1" applyAlignment="1">
      <alignment horizontal="center" vertical="center" wrapText="1"/>
    </xf>
    <xf numFmtId="0" fontId="18" fillId="0" borderId="32" xfId="0" applyFont="1" applyBorder="1" applyAlignment="1">
      <alignment vertical="center" wrapText="1"/>
    </xf>
    <xf numFmtId="0" fontId="18" fillId="0" borderId="43" xfId="0" applyFont="1" applyBorder="1" applyAlignment="1">
      <alignment horizontal="center" vertical="center" wrapText="1"/>
    </xf>
    <xf numFmtId="0" fontId="47" fillId="0" borderId="43" xfId="0" applyFont="1" applyBorder="1" applyAlignment="1">
      <alignment vertical="center" wrapText="1"/>
    </xf>
    <xf numFmtId="0" fontId="47" fillId="0" borderId="44" xfId="0" applyFont="1" applyBorder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7" fillId="0" borderId="25" xfId="0" applyFont="1" applyBorder="1" applyAlignment="1">
      <alignment horizontal="center" vertical="top" wrapText="1"/>
    </xf>
    <xf numFmtId="0" fontId="24" fillId="0" borderId="4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6" xfId="0" applyFont="1" applyBorder="1" applyAlignment="1">
      <alignment/>
    </xf>
    <xf numFmtId="0" fontId="50" fillId="0" borderId="10" xfId="0" applyFont="1" applyFill="1" applyBorder="1" applyAlignment="1" quotePrefix="1">
      <alignment horizontal="center" vertical="center"/>
    </xf>
    <xf numFmtId="0" fontId="17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188" fontId="47" fillId="0" borderId="41" xfId="0" applyNumberFormat="1" applyFont="1" applyBorder="1" applyAlignment="1">
      <alignment vertical="center" wrapText="1"/>
    </xf>
    <xf numFmtId="188" fontId="47" fillId="0" borderId="42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16" fillId="0" borderId="47" xfId="0" applyFont="1" applyBorder="1" applyAlignment="1">
      <alignment horizontal="center" vertical="top" wrapText="1"/>
    </xf>
    <xf numFmtId="0" fontId="14" fillId="0" borderId="47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39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right"/>
    </xf>
    <xf numFmtId="0" fontId="1" fillId="0" borderId="4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3" fillId="0" borderId="0" xfId="0" applyFont="1" applyBorder="1" applyAlignment="1">
      <alignment horizontal="center"/>
    </xf>
    <xf numFmtId="0" fontId="23" fillId="38" borderId="10" xfId="0" applyFont="1" applyFill="1" applyBorder="1" applyAlignment="1">
      <alignment horizontal="center" vertical="top" wrapText="1"/>
    </xf>
    <xf numFmtId="0" fontId="34" fillId="38" borderId="10" xfId="0" applyFont="1" applyFill="1" applyBorder="1" applyAlignment="1">
      <alignment horizontal="center" vertical="top" wrapText="1"/>
    </xf>
    <xf numFmtId="0" fontId="34" fillId="38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35" fillId="35" borderId="10" xfId="0" applyFont="1" applyFill="1" applyBorder="1" applyAlignment="1">
      <alignment horizontal="center"/>
    </xf>
    <xf numFmtId="188" fontId="13" fillId="35" borderId="10" xfId="0" applyNumberFormat="1" applyFont="1" applyFill="1" applyBorder="1" applyAlignment="1">
      <alignment horizontal="center"/>
    </xf>
    <xf numFmtId="0" fontId="1" fillId="35" borderId="13" xfId="0" applyFont="1" applyFill="1" applyBorder="1" applyAlignment="1" quotePrefix="1">
      <alignment horizontal="center"/>
    </xf>
    <xf numFmtId="0" fontId="1" fillId="35" borderId="11" xfId="0" applyFont="1" applyFill="1" applyBorder="1" applyAlignment="1" quotePrefix="1">
      <alignment horizontal="center"/>
    </xf>
    <xf numFmtId="0" fontId="1" fillId="35" borderId="23" xfId="0" applyFont="1" applyFill="1" applyBorder="1" applyAlignment="1" quotePrefix="1">
      <alignment horizontal="center"/>
    </xf>
    <xf numFmtId="0" fontId="5" fillId="38" borderId="10" xfId="0" applyFont="1" applyFill="1" applyBorder="1" applyAlignment="1">
      <alignment horizontal="center" wrapText="1"/>
    </xf>
    <xf numFmtId="0" fontId="20" fillId="0" borderId="0" xfId="0" applyFont="1" applyAlignment="1">
      <alignment wrapText="1" shrinkToFit="1"/>
    </xf>
    <xf numFmtId="0" fontId="37" fillId="0" borderId="0" xfId="0" applyFont="1" applyAlignment="1">
      <alignment wrapText="1" shrinkToFit="1"/>
    </xf>
    <xf numFmtId="0" fontId="1" fillId="0" borderId="0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8" fillId="38" borderId="49" xfId="0" applyFont="1" applyFill="1" applyBorder="1" applyAlignment="1">
      <alignment horizontal="center" vertical="top" wrapText="1"/>
    </xf>
    <xf numFmtId="0" fontId="18" fillId="38" borderId="50" xfId="0" applyFont="1" applyFill="1" applyBorder="1" applyAlignment="1">
      <alignment horizontal="center" vertical="top" wrapText="1"/>
    </xf>
    <xf numFmtId="0" fontId="18" fillId="38" borderId="5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wrapText="1"/>
    </xf>
    <xf numFmtId="0" fontId="6" fillId="0" borderId="5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6" fillId="0" borderId="0" xfId="0" applyFont="1" applyAlignment="1">
      <alignment wrapText="1" shrinkToFit="1"/>
    </xf>
    <xf numFmtId="0" fontId="6" fillId="0" borderId="0" xfId="0" applyFont="1" applyBorder="1" applyAlignment="1">
      <alignment horizontal="center"/>
    </xf>
    <xf numFmtId="0" fontId="36" fillId="38" borderId="53" xfId="0" applyFont="1" applyFill="1" applyBorder="1" applyAlignment="1">
      <alignment horizontal="center" vertical="top" wrapText="1"/>
    </xf>
    <xf numFmtId="0" fontId="36" fillId="38" borderId="54" xfId="0" applyFont="1" applyFill="1" applyBorder="1" applyAlignment="1">
      <alignment horizontal="center" vertical="top" wrapText="1"/>
    </xf>
    <xf numFmtId="0" fontId="36" fillId="38" borderId="55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6" fillId="0" borderId="53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94" fillId="0" borderId="36" xfId="0" applyFont="1" applyBorder="1" applyAlignment="1">
      <alignment vertical="center" wrapText="1"/>
    </xf>
    <xf numFmtId="0" fontId="94" fillId="0" borderId="33" xfId="0" applyFont="1" applyBorder="1" applyAlignment="1">
      <alignment vertical="center" wrapText="1"/>
    </xf>
    <xf numFmtId="0" fontId="94" fillId="0" borderId="37" xfId="0" applyFont="1" applyBorder="1" applyAlignment="1">
      <alignment vertical="top" wrapText="1"/>
    </xf>
    <xf numFmtId="0" fontId="94" fillId="0" borderId="34" xfId="0" applyFont="1" applyBorder="1" applyAlignment="1">
      <alignment vertical="top" wrapText="1"/>
    </xf>
    <xf numFmtId="0" fontId="95" fillId="0" borderId="0" xfId="0" applyFont="1" applyAlignment="1">
      <alignment horizontal="center" vertical="center" wrapText="1"/>
    </xf>
    <xf numFmtId="0" fontId="96" fillId="0" borderId="0" xfId="0" applyFont="1" applyAlignment="1">
      <alignment horizontal="center"/>
    </xf>
    <xf numFmtId="0" fontId="94" fillId="0" borderId="36" xfId="0" applyFont="1" applyBorder="1" applyAlignment="1">
      <alignment vertical="top" wrapText="1"/>
    </xf>
    <xf numFmtId="0" fontId="94" fillId="0" borderId="33" xfId="0" applyFont="1" applyBorder="1" applyAlignment="1">
      <alignment vertical="top" wrapText="1"/>
    </xf>
    <xf numFmtId="0" fontId="94" fillId="0" borderId="30" xfId="0" applyFont="1" applyBorder="1" applyAlignment="1">
      <alignment vertical="center" wrapText="1"/>
    </xf>
    <xf numFmtId="0" fontId="94" fillId="0" borderId="38" xfId="0" applyFont="1" applyBorder="1" applyAlignment="1">
      <alignment vertical="center" wrapText="1"/>
    </xf>
    <xf numFmtId="0" fontId="94" fillId="0" borderId="31" xfId="0" applyFont="1" applyBorder="1" applyAlignment="1">
      <alignment vertical="top" wrapText="1"/>
    </xf>
    <xf numFmtId="0" fontId="94" fillId="0" borderId="39" xfId="0" applyFont="1" applyBorder="1" applyAlignment="1">
      <alignment vertical="top" wrapText="1"/>
    </xf>
    <xf numFmtId="0" fontId="94" fillId="0" borderId="38" xfId="0" applyFont="1" applyBorder="1" applyAlignment="1">
      <alignment vertical="top" wrapText="1"/>
    </xf>
    <xf numFmtId="0" fontId="94" fillId="0" borderId="30" xfId="0" applyFont="1" applyBorder="1" applyAlignment="1">
      <alignment vertical="top" wrapText="1"/>
    </xf>
    <xf numFmtId="0" fontId="95" fillId="0" borderId="0" xfId="0" applyFont="1" applyAlignment="1">
      <alignment horizontal="center" vertical="center"/>
    </xf>
    <xf numFmtId="0" fontId="94" fillId="0" borderId="57" xfId="0" applyFont="1" applyBorder="1" applyAlignment="1">
      <alignment horizontal="center" vertical="center" wrapText="1"/>
    </xf>
    <xf numFmtId="0" fontId="94" fillId="0" borderId="3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0" fontId="94" fillId="0" borderId="34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47" fillId="0" borderId="60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top" wrapText="1" shrinkToFit="1"/>
    </xf>
    <xf numFmtId="0" fontId="21" fillId="0" borderId="23" xfId="0" applyFont="1" applyBorder="1" applyAlignment="1">
      <alignment horizontal="center" vertical="top" wrapText="1" shrinkToFit="1"/>
    </xf>
    <xf numFmtId="0" fontId="21" fillId="0" borderId="13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 shrinkToFit="1"/>
    </xf>
    <xf numFmtId="0" fontId="21" fillId="0" borderId="23" xfId="0" applyFont="1" applyBorder="1" applyAlignment="1">
      <alignment horizontal="left" vertical="top" wrapText="1" shrinkToFit="1"/>
    </xf>
    <xf numFmtId="188" fontId="21" fillId="0" borderId="13" xfId="0" applyNumberFormat="1" applyFont="1" applyBorder="1" applyAlignment="1">
      <alignment horizontal="center" vertical="center" wrapText="1"/>
    </xf>
    <xf numFmtId="188" fontId="21" fillId="0" borderId="11" xfId="0" applyNumberFormat="1" applyFont="1" applyBorder="1" applyAlignment="1">
      <alignment horizontal="center" vertical="center" wrapText="1"/>
    </xf>
    <xf numFmtId="188" fontId="21" fillId="0" borderId="2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 shrinkToFit="1"/>
    </xf>
    <xf numFmtId="0" fontId="21" fillId="0" borderId="13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21" fillId="39" borderId="13" xfId="0" applyFont="1" applyFill="1" applyBorder="1" applyAlignment="1">
      <alignment horizontal="left" vertical="top" wrapText="1"/>
    </xf>
    <xf numFmtId="0" fontId="21" fillId="39" borderId="23" xfId="0" applyFont="1" applyFill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17" fillId="40" borderId="64" xfId="0" applyFont="1" applyFill="1" applyBorder="1" applyAlignment="1">
      <alignment horizontal="left" vertical="top" wrapText="1"/>
    </xf>
    <xf numFmtId="0" fontId="17" fillId="40" borderId="47" xfId="0" applyFont="1" applyFill="1" applyBorder="1" applyAlignment="1">
      <alignment horizontal="left" vertical="top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7" fillId="40" borderId="13" xfId="0" applyFont="1" applyFill="1" applyBorder="1" applyAlignment="1">
      <alignment horizontal="left" vertical="top" wrapText="1"/>
    </xf>
    <xf numFmtId="0" fontId="17" fillId="40" borderId="11" xfId="0" applyFont="1" applyFill="1" applyBorder="1" applyAlignment="1">
      <alignment horizontal="left" vertical="top" wrapText="1"/>
    </xf>
    <xf numFmtId="0" fontId="17" fillId="40" borderId="23" xfId="0" applyFont="1" applyFill="1" applyBorder="1" applyAlignment="1">
      <alignment horizontal="left" vertical="top" wrapText="1"/>
    </xf>
    <xf numFmtId="0" fontId="21" fillId="0" borderId="14" xfId="0" applyFont="1" applyBorder="1" applyAlignment="1">
      <alignment horizontal="center" vertical="top" wrapText="1"/>
    </xf>
    <xf numFmtId="2" fontId="17" fillId="0" borderId="13" xfId="0" applyNumberFormat="1" applyFont="1" applyBorder="1" applyAlignment="1">
      <alignment horizontal="center" vertical="top" wrapText="1"/>
    </xf>
    <xf numFmtId="2" fontId="17" fillId="0" borderId="11" xfId="0" applyNumberFormat="1" applyFont="1" applyBorder="1" applyAlignment="1">
      <alignment horizontal="center" vertical="top" wrapText="1"/>
    </xf>
    <xf numFmtId="2" fontId="17" fillId="0" borderId="23" xfId="0" applyNumberFormat="1" applyFont="1" applyBorder="1" applyAlignment="1">
      <alignment horizontal="center" vertical="top" wrapText="1"/>
    </xf>
    <xf numFmtId="0" fontId="17" fillId="0" borderId="13" xfId="0" applyFont="1" applyFill="1" applyBorder="1" applyAlignment="1">
      <alignment horizontal="left" vertical="top" wrapText="1" shrinkToFit="1"/>
    </xf>
    <xf numFmtId="0" fontId="17" fillId="0" borderId="23" xfId="0" applyFont="1" applyFill="1" applyBorder="1" applyAlignment="1">
      <alignment horizontal="left" vertical="top" wrapText="1" shrinkToFi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2" fontId="17" fillId="0" borderId="13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188" fontId="17" fillId="0" borderId="13" xfId="0" applyNumberFormat="1" applyFont="1" applyBorder="1" applyAlignment="1">
      <alignment horizontal="center" vertical="center" wrapText="1"/>
    </xf>
    <xf numFmtId="188" fontId="0" fillId="0" borderId="11" xfId="0" applyNumberFormat="1" applyBorder="1" applyAlignment="1">
      <alignment horizontal="center" vertical="center" wrapText="1"/>
    </xf>
    <xf numFmtId="188" fontId="0" fillId="0" borderId="23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17" fillId="40" borderId="13" xfId="0" applyFont="1" applyFill="1" applyBorder="1" applyAlignment="1">
      <alignment vertical="top" wrapText="1"/>
    </xf>
    <xf numFmtId="0" fontId="17" fillId="40" borderId="11" xfId="0" applyFont="1" applyFill="1" applyBorder="1" applyAlignment="1">
      <alignment vertical="top" wrapText="1"/>
    </xf>
    <xf numFmtId="0" fontId="17" fillId="40" borderId="23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7" fillId="41" borderId="13" xfId="0" applyFont="1" applyFill="1" applyBorder="1" applyAlignment="1">
      <alignment horizontal="justify" vertical="top" wrapText="1"/>
    </xf>
    <xf numFmtId="0" fontId="17" fillId="41" borderId="11" xfId="0" applyFont="1" applyFill="1" applyBorder="1" applyAlignment="1">
      <alignment horizontal="justify" vertical="top" wrapText="1"/>
    </xf>
    <xf numFmtId="0" fontId="17" fillId="41" borderId="23" xfId="0" applyFont="1" applyFill="1" applyBorder="1" applyAlignment="1">
      <alignment horizontal="justify" vertical="top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21" fillId="0" borderId="47" xfId="0" applyFont="1" applyBorder="1" applyAlignment="1">
      <alignment horizontal="left" wrapText="1"/>
    </xf>
    <xf numFmtId="0" fontId="0" fillId="0" borderId="47" xfId="0" applyBorder="1" applyAlignment="1">
      <alignment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top" wrapText="1"/>
    </xf>
    <xf numFmtId="0" fontId="17" fillId="40" borderId="13" xfId="0" applyFont="1" applyFill="1" applyBorder="1" applyAlignment="1">
      <alignment horizontal="left" vertical="center" wrapText="1"/>
    </xf>
    <xf numFmtId="0" fontId="17" fillId="40" borderId="11" xfId="0" applyFont="1" applyFill="1" applyBorder="1" applyAlignment="1">
      <alignment horizontal="left" vertical="center" wrapText="1"/>
    </xf>
    <xf numFmtId="0" fontId="17" fillId="40" borderId="23" xfId="0" applyFont="1" applyFill="1" applyBorder="1" applyAlignment="1">
      <alignment horizontal="left" vertical="center" wrapText="1"/>
    </xf>
    <xf numFmtId="0" fontId="28" fillId="36" borderId="13" xfId="0" applyFont="1" applyFill="1" applyBorder="1" applyAlignment="1">
      <alignment horizontal="left" vertical="center" wrapText="1"/>
    </xf>
    <xf numFmtId="0" fontId="28" fillId="36" borderId="11" xfId="0" applyFont="1" applyFill="1" applyBorder="1" applyAlignment="1">
      <alignment horizontal="left" vertical="center" wrapText="1"/>
    </xf>
    <xf numFmtId="0" fontId="28" fillId="36" borderId="23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top" wrapText="1"/>
    </xf>
    <xf numFmtId="0" fontId="41" fillId="0" borderId="11" xfId="0" applyFont="1" applyBorder="1" applyAlignment="1">
      <alignment horizontal="left" vertical="top" wrapText="1"/>
    </xf>
    <xf numFmtId="0" fontId="41" fillId="0" borderId="23" xfId="0" applyFont="1" applyBorder="1" applyAlignment="1">
      <alignment horizontal="left" vertical="top" wrapText="1"/>
    </xf>
    <xf numFmtId="0" fontId="24" fillId="0" borderId="10" xfId="0" applyFont="1" applyBorder="1" applyAlignment="1">
      <alignment wrapText="1"/>
    </xf>
    <xf numFmtId="0" fontId="17" fillId="0" borderId="13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23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vertical="top" wrapText="1" shrinkToFit="1"/>
    </xf>
    <xf numFmtId="0" fontId="21" fillId="0" borderId="13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23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top" wrapText="1" shrinkToFi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vertical="top" wrapText="1" shrinkToFit="1"/>
    </xf>
    <xf numFmtId="0" fontId="21" fillId="0" borderId="10" xfId="0" applyFont="1" applyFill="1" applyBorder="1" applyAlignment="1">
      <alignment horizontal="center" wrapText="1"/>
    </xf>
    <xf numFmtId="0" fontId="21" fillId="36" borderId="10" xfId="0" applyFont="1" applyFill="1" applyBorder="1" applyAlignment="1">
      <alignment horizontal="center" vertical="top" wrapText="1"/>
    </xf>
    <xf numFmtId="0" fontId="21" fillId="36" borderId="10" xfId="0" applyFont="1" applyFill="1" applyBorder="1" applyAlignment="1">
      <alignment vertical="top" wrapText="1" shrinkToFit="1"/>
    </xf>
    <xf numFmtId="0" fontId="21" fillId="36" borderId="13" xfId="0" applyFont="1" applyFill="1" applyBorder="1" applyAlignment="1">
      <alignment horizontal="center" wrapText="1"/>
    </xf>
    <xf numFmtId="0" fontId="21" fillId="36" borderId="11" xfId="0" applyFont="1" applyFill="1" applyBorder="1" applyAlignment="1">
      <alignment horizontal="center" wrapText="1"/>
    </xf>
    <xf numFmtId="0" fontId="21" fillId="36" borderId="23" xfId="0" applyFont="1" applyFill="1" applyBorder="1" applyAlignment="1">
      <alignment horizont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 shrinkToFit="1"/>
    </xf>
    <xf numFmtId="0" fontId="21" fillId="0" borderId="23" xfId="0" applyFont="1" applyBorder="1" applyAlignment="1">
      <alignment horizontal="left" vertical="center" wrapText="1" shrinkToFit="1"/>
    </xf>
    <xf numFmtId="0" fontId="17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top" wrapText="1" shrinkToFit="1"/>
    </xf>
    <xf numFmtId="0" fontId="17" fillId="0" borderId="10" xfId="0" applyFont="1" applyBorder="1" applyAlignment="1">
      <alignment vertical="top" wrapText="1" shrinkToFit="1"/>
    </xf>
    <xf numFmtId="0" fontId="17" fillId="42" borderId="13" xfId="0" applyFont="1" applyFill="1" applyBorder="1" applyAlignment="1">
      <alignment horizontal="left" vertical="top" wrapText="1"/>
    </xf>
    <xf numFmtId="0" fontId="17" fillId="42" borderId="11" xfId="0" applyFont="1" applyFill="1" applyBorder="1" applyAlignment="1">
      <alignment horizontal="left" vertical="top" wrapText="1"/>
    </xf>
    <xf numFmtId="0" fontId="17" fillId="42" borderId="23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 indent="2"/>
    </xf>
    <xf numFmtId="0" fontId="21" fillId="0" borderId="11" xfId="0" applyFont="1" applyBorder="1" applyAlignment="1">
      <alignment horizontal="left" vertical="top" wrapText="1" indent="2"/>
    </xf>
    <xf numFmtId="0" fontId="21" fillId="0" borderId="2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17" fillId="40" borderId="10" xfId="0" applyFont="1" applyFill="1" applyBorder="1" applyAlignment="1">
      <alignment vertical="top" wrapText="1"/>
    </xf>
    <xf numFmtId="0" fontId="24" fillId="0" borderId="13" xfId="0" applyFont="1" applyBorder="1" applyAlignment="1">
      <alignment horizontal="center" wrapText="1" shrinkToFi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23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5"/>
  <sheetViews>
    <sheetView tabSelected="1" zoomScalePageLayoutView="0" workbookViewId="0" topLeftCell="A5">
      <selection activeCell="F38" sqref="F38"/>
    </sheetView>
  </sheetViews>
  <sheetFormatPr defaultColWidth="9.00390625" defaultRowHeight="12.75"/>
  <cols>
    <col min="1" max="1" width="3.125" style="1" customWidth="1"/>
    <col min="2" max="2" width="49.125" style="1" customWidth="1"/>
    <col min="3" max="3" width="8.25390625" style="11" bestFit="1" customWidth="1"/>
    <col min="4" max="4" width="10.375" style="11" customWidth="1"/>
    <col min="5" max="5" width="9.375" style="11" hidden="1" customWidth="1"/>
    <col min="6" max="6" width="10.75390625" style="11" customWidth="1"/>
    <col min="7" max="7" width="11.75390625" style="1" customWidth="1"/>
    <col min="8" max="8" width="11.125" style="1" customWidth="1"/>
    <col min="9" max="9" width="10.625" style="1" customWidth="1"/>
    <col min="10" max="10" width="10.75390625" style="1" customWidth="1"/>
    <col min="11" max="11" width="11.75390625" style="1" customWidth="1"/>
    <col min="12" max="16384" width="9.125" style="1" customWidth="1"/>
  </cols>
  <sheetData>
    <row r="1" spans="2:11" ht="17.25" customHeight="1">
      <c r="B1" s="286"/>
      <c r="C1" s="286"/>
      <c r="D1" s="24"/>
      <c r="E1" s="24"/>
      <c r="F1" s="24"/>
      <c r="H1" s="287" t="s">
        <v>321</v>
      </c>
      <c r="I1" s="287"/>
      <c r="J1" s="287"/>
      <c r="K1" s="287"/>
    </row>
    <row r="2" spans="2:11" ht="39" customHeight="1">
      <c r="B2" s="138"/>
      <c r="H2" s="288" t="s">
        <v>322</v>
      </c>
      <c r="I2" s="288"/>
      <c r="J2" s="288"/>
      <c r="K2" s="288"/>
    </row>
    <row r="3" spans="3:11" ht="9.75" customHeight="1">
      <c r="C3" s="2"/>
      <c r="D3" s="2"/>
      <c r="E3" s="2"/>
      <c r="F3" s="2"/>
      <c r="G3" s="2"/>
      <c r="H3" s="18"/>
      <c r="I3" s="18"/>
      <c r="J3" s="18"/>
      <c r="K3" s="18"/>
    </row>
    <row r="4" spans="2:11" ht="15.75">
      <c r="B4" s="286" t="s">
        <v>323</v>
      </c>
      <c r="C4" s="286"/>
      <c r="D4" s="32"/>
      <c r="E4" s="32"/>
      <c r="F4" s="32"/>
      <c r="G4" s="15"/>
      <c r="H4" s="289" t="s">
        <v>219</v>
      </c>
      <c r="I4" s="289"/>
      <c r="J4" s="289"/>
      <c r="K4" s="289"/>
    </row>
    <row r="5" spans="2:11" s="17" customFormat="1" ht="18" customHeight="1">
      <c r="B5" s="8" t="s">
        <v>324</v>
      </c>
      <c r="C5" s="21"/>
      <c r="G5" s="16"/>
      <c r="H5" s="139" t="s">
        <v>220</v>
      </c>
      <c r="I5" s="139"/>
      <c r="J5" s="139"/>
      <c r="K5" s="139"/>
    </row>
    <row r="6" spans="2:11" ht="20.25" customHeight="1">
      <c r="B6" s="23" t="s">
        <v>325</v>
      </c>
      <c r="C6" s="25"/>
      <c r="D6" s="6"/>
      <c r="E6" s="6"/>
      <c r="F6" s="6"/>
      <c r="G6" s="6"/>
      <c r="H6" s="140" t="s">
        <v>299</v>
      </c>
      <c r="I6" s="7"/>
      <c r="J6" s="7"/>
      <c r="K6" s="7"/>
    </row>
    <row r="7" spans="2:11" s="17" customFormat="1" ht="19.5" customHeight="1">
      <c r="B7" s="22"/>
      <c r="C7" s="25"/>
      <c r="D7" s="26"/>
      <c r="E7" s="26"/>
      <c r="F7" s="26"/>
      <c r="G7" s="16"/>
      <c r="H7" s="290" t="s">
        <v>49</v>
      </c>
      <c r="I7" s="290"/>
      <c r="J7" s="290"/>
      <c r="K7" s="290"/>
    </row>
    <row r="8" spans="2:11" ht="10.5" customHeight="1">
      <c r="B8" s="291" t="s">
        <v>326</v>
      </c>
      <c r="C8" s="291"/>
      <c r="D8" s="27"/>
      <c r="E8" s="27"/>
      <c r="F8" s="27"/>
      <c r="G8" s="3"/>
      <c r="H8" s="292"/>
      <c r="I8" s="292"/>
      <c r="J8" s="292"/>
      <c r="K8" s="292"/>
    </row>
    <row r="9" spans="2:11" ht="10.5" customHeight="1">
      <c r="B9" s="27"/>
      <c r="C9" s="27"/>
      <c r="D9" s="27"/>
      <c r="E9" s="27"/>
      <c r="F9" s="27"/>
      <c r="G9" s="3"/>
      <c r="H9" s="137"/>
      <c r="I9" s="137"/>
      <c r="J9" s="137"/>
      <c r="K9" s="137"/>
    </row>
    <row r="10" spans="3:11" ht="15">
      <c r="C10" s="14"/>
      <c r="D10" s="14"/>
      <c r="E10" s="14"/>
      <c r="F10" s="14"/>
      <c r="G10" s="14"/>
      <c r="H10" s="293"/>
      <c r="I10" s="293"/>
      <c r="J10" s="293"/>
      <c r="K10" s="28" t="s">
        <v>50</v>
      </c>
    </row>
    <row r="11" spans="2:11" ht="15">
      <c r="B11" s="4" t="s">
        <v>12</v>
      </c>
      <c r="C11" s="4"/>
      <c r="D11" s="4"/>
      <c r="E11" s="4"/>
      <c r="F11" s="4"/>
      <c r="G11" s="4"/>
      <c r="H11" s="11"/>
      <c r="I11" s="29"/>
      <c r="J11" s="30" t="s">
        <v>51</v>
      </c>
      <c r="K11" s="5">
        <v>2020</v>
      </c>
    </row>
    <row r="12" spans="2:11" ht="18.75" customHeight="1">
      <c r="B12" s="141" t="s">
        <v>33</v>
      </c>
      <c r="C12" s="294" t="s">
        <v>268</v>
      </c>
      <c r="D12" s="294"/>
      <c r="E12" s="294"/>
      <c r="F12" s="294"/>
      <c r="G12" s="294"/>
      <c r="H12" s="294"/>
      <c r="I12" s="295" t="s">
        <v>13</v>
      </c>
      <c r="J12" s="296"/>
      <c r="K12" s="5">
        <v>43207778</v>
      </c>
    </row>
    <row r="13" spans="2:11" ht="18.75" customHeight="1">
      <c r="B13" s="142" t="s">
        <v>34</v>
      </c>
      <c r="C13" s="294" t="s">
        <v>225</v>
      </c>
      <c r="D13" s="294"/>
      <c r="E13" s="294"/>
      <c r="F13" s="294"/>
      <c r="G13" s="294"/>
      <c r="H13" s="294"/>
      <c r="I13" s="297" t="s">
        <v>24</v>
      </c>
      <c r="J13" s="297"/>
      <c r="K13" s="5"/>
    </row>
    <row r="14" spans="2:11" ht="18.75">
      <c r="B14" s="143" t="s">
        <v>52</v>
      </c>
      <c r="C14" s="294" t="s">
        <v>226</v>
      </c>
      <c r="D14" s="294"/>
      <c r="E14" s="294"/>
      <c r="F14" s="294"/>
      <c r="G14" s="294"/>
      <c r="H14" s="294"/>
      <c r="I14" s="297" t="s">
        <v>53</v>
      </c>
      <c r="J14" s="297"/>
      <c r="K14" s="5"/>
    </row>
    <row r="15" spans="2:11" ht="18.75">
      <c r="B15" s="141" t="s">
        <v>54</v>
      </c>
      <c r="C15" s="294" t="s">
        <v>218</v>
      </c>
      <c r="D15" s="294"/>
      <c r="E15" s="294"/>
      <c r="F15" s="294"/>
      <c r="G15" s="294"/>
      <c r="H15" s="294"/>
      <c r="I15" s="297" t="s">
        <v>15</v>
      </c>
      <c r="J15" s="297"/>
      <c r="K15" s="5"/>
    </row>
    <row r="16" spans="2:11" ht="18.75">
      <c r="B16" s="141" t="s">
        <v>36</v>
      </c>
      <c r="C16" s="294" t="s">
        <v>225</v>
      </c>
      <c r="D16" s="294"/>
      <c r="E16" s="294"/>
      <c r="F16" s="294"/>
      <c r="G16" s="294"/>
      <c r="H16" s="294"/>
      <c r="I16" s="297" t="s">
        <v>14</v>
      </c>
      <c r="J16" s="297"/>
      <c r="K16" s="5"/>
    </row>
    <row r="17" spans="2:11" ht="18.75">
      <c r="B17" s="144" t="s">
        <v>35</v>
      </c>
      <c r="C17" s="294" t="s">
        <v>276</v>
      </c>
      <c r="D17" s="294"/>
      <c r="E17" s="294"/>
      <c r="F17" s="294"/>
      <c r="G17" s="294"/>
      <c r="H17" s="294"/>
      <c r="I17" s="297" t="s">
        <v>227</v>
      </c>
      <c r="J17" s="297"/>
      <c r="K17" s="5" t="s">
        <v>269</v>
      </c>
    </row>
    <row r="18" spans="2:11" ht="18.75">
      <c r="B18" s="144" t="s">
        <v>55</v>
      </c>
      <c r="C18" s="294" t="s">
        <v>222</v>
      </c>
      <c r="D18" s="294"/>
      <c r="E18" s="294"/>
      <c r="F18" s="294"/>
      <c r="G18" s="294"/>
      <c r="H18" s="294"/>
      <c r="I18" s="298" t="s">
        <v>228</v>
      </c>
      <c r="J18" s="298"/>
      <c r="K18" s="300" t="s">
        <v>277</v>
      </c>
    </row>
    <row r="19" spans="2:11" ht="18.75" customHeight="1">
      <c r="B19" s="144" t="s">
        <v>56</v>
      </c>
      <c r="C19" s="294" t="s">
        <v>221</v>
      </c>
      <c r="D19" s="294"/>
      <c r="E19" s="294"/>
      <c r="F19" s="294"/>
      <c r="G19" s="294"/>
      <c r="H19" s="294"/>
      <c r="I19" s="299"/>
      <c r="J19" s="299"/>
      <c r="K19" s="299"/>
    </row>
    <row r="20" spans="2:11" ht="18.75">
      <c r="B20" s="144" t="s">
        <v>57</v>
      </c>
      <c r="C20" s="294">
        <v>59</v>
      </c>
      <c r="D20" s="294"/>
      <c r="E20" s="294"/>
      <c r="F20" s="294"/>
      <c r="G20" s="294"/>
      <c r="H20" s="294"/>
      <c r="I20" s="299"/>
      <c r="J20" s="299"/>
      <c r="K20" s="299"/>
    </row>
    <row r="21" spans="2:11" ht="35.25" customHeight="1">
      <c r="B21" s="145" t="s">
        <v>30</v>
      </c>
      <c r="C21" s="294" t="s">
        <v>270</v>
      </c>
      <c r="D21" s="294"/>
      <c r="E21" s="294"/>
      <c r="F21" s="294"/>
      <c r="G21" s="294"/>
      <c r="H21" s="294"/>
      <c r="I21" s="299"/>
      <c r="J21" s="299"/>
      <c r="K21" s="299"/>
    </row>
    <row r="22" spans="2:11" ht="14.25" customHeight="1">
      <c r="B22" s="144" t="s">
        <v>31</v>
      </c>
      <c r="C22" s="294" t="s">
        <v>290</v>
      </c>
      <c r="D22" s="294"/>
      <c r="E22" s="294"/>
      <c r="F22" s="294"/>
      <c r="G22" s="294"/>
      <c r="H22" s="294"/>
      <c r="I22" s="299"/>
      <c r="J22" s="299"/>
      <c r="K22" s="299"/>
    </row>
    <row r="23" spans="2:11" ht="18.75" customHeight="1">
      <c r="B23" s="145" t="s">
        <v>32</v>
      </c>
      <c r="C23" s="294" t="s">
        <v>289</v>
      </c>
      <c r="D23" s="294"/>
      <c r="E23" s="294"/>
      <c r="F23" s="294"/>
      <c r="G23" s="294"/>
      <c r="H23" s="294"/>
      <c r="I23" s="299"/>
      <c r="J23" s="299"/>
      <c r="K23" s="299"/>
    </row>
    <row r="24" spans="2:11" ht="18">
      <c r="B24" s="301" t="s">
        <v>292</v>
      </c>
      <c r="C24" s="301"/>
      <c r="D24" s="301"/>
      <c r="E24" s="301"/>
      <c r="F24" s="301"/>
      <c r="G24" s="301"/>
      <c r="H24" s="301"/>
      <c r="I24" s="301"/>
      <c r="J24" s="301"/>
      <c r="K24" s="301"/>
    </row>
    <row r="25" spans="3:11" ht="15">
      <c r="C25" s="2"/>
      <c r="D25" s="2"/>
      <c r="E25" s="2"/>
      <c r="F25" s="2"/>
      <c r="G25" s="2"/>
      <c r="H25" s="2"/>
      <c r="I25" s="2"/>
      <c r="J25" s="2"/>
      <c r="K25" s="2"/>
    </row>
    <row r="26" spans="2:11" ht="18.75">
      <c r="B26" s="302" t="s">
        <v>58</v>
      </c>
      <c r="C26" s="302"/>
      <c r="D26" s="302"/>
      <c r="E26" s="302"/>
      <c r="F26" s="302"/>
      <c r="G26" s="302"/>
      <c r="H26" s="302"/>
      <c r="I26" s="302"/>
      <c r="J26" s="302"/>
      <c r="K26" s="302"/>
    </row>
    <row r="27" spans="2:11" ht="15.75">
      <c r="B27" s="303" t="s">
        <v>59</v>
      </c>
      <c r="C27" s="303"/>
      <c r="D27" s="304"/>
      <c r="E27" s="304"/>
      <c r="F27" s="304"/>
      <c r="G27" s="303"/>
      <c r="H27" s="303"/>
      <c r="I27" s="303"/>
      <c r="J27" s="303"/>
      <c r="K27" s="303"/>
    </row>
    <row r="28" spans="2:11" ht="14.25" customHeight="1">
      <c r="B28" s="305"/>
      <c r="C28" s="307" t="s">
        <v>38</v>
      </c>
      <c r="D28" s="123"/>
      <c r="E28" s="123"/>
      <c r="F28" s="123"/>
      <c r="G28" s="308" t="s">
        <v>293</v>
      </c>
      <c r="H28" s="309" t="s">
        <v>124</v>
      </c>
      <c r="I28" s="310"/>
      <c r="J28" s="310"/>
      <c r="K28" s="310"/>
    </row>
    <row r="29" spans="2:11" ht="42" customHeight="1">
      <c r="B29" s="306"/>
      <c r="C29" s="307"/>
      <c r="D29" s="122" t="s">
        <v>281</v>
      </c>
      <c r="E29" s="122" t="s">
        <v>300</v>
      </c>
      <c r="F29" s="122" t="s">
        <v>280</v>
      </c>
      <c r="G29" s="308"/>
      <c r="H29" s="51" t="s">
        <v>120</v>
      </c>
      <c r="I29" s="51" t="s">
        <v>121</v>
      </c>
      <c r="J29" s="51" t="s">
        <v>122</v>
      </c>
      <c r="K29" s="51" t="s">
        <v>123</v>
      </c>
    </row>
    <row r="30" spans="2:11" ht="14.25" customHeight="1">
      <c r="B30" s="86" t="s">
        <v>80</v>
      </c>
      <c r="C30" s="311"/>
      <c r="D30" s="311"/>
      <c r="E30" s="311"/>
      <c r="F30" s="311"/>
      <c r="G30" s="311"/>
      <c r="H30" s="311"/>
      <c r="I30" s="311"/>
      <c r="J30" s="311"/>
      <c r="K30" s="311"/>
    </row>
    <row r="31" spans="2:11" s="19" customFormat="1" ht="30">
      <c r="B31" s="62" t="s">
        <v>61</v>
      </c>
      <c r="C31" s="79" t="s">
        <v>25</v>
      </c>
      <c r="D31" s="156"/>
      <c r="E31" s="156">
        <v>9367.1</v>
      </c>
      <c r="F31" s="156">
        <v>10724</v>
      </c>
      <c r="G31" s="157">
        <f aca="true" t="shared" si="0" ref="G31:G42">SUM(H31:K31)</f>
        <v>12060</v>
      </c>
      <c r="H31" s="158">
        <v>3015</v>
      </c>
      <c r="I31" s="158">
        <v>3015</v>
      </c>
      <c r="J31" s="158">
        <v>3015</v>
      </c>
      <c r="K31" s="158">
        <v>3015</v>
      </c>
    </row>
    <row r="32" spans="2:11" s="19" customFormat="1" ht="14.25" customHeight="1">
      <c r="B32" s="53" t="s">
        <v>46</v>
      </c>
      <c r="C32" s="64" t="s">
        <v>26</v>
      </c>
      <c r="D32" s="159"/>
      <c r="E32" s="159">
        <v>1873.2</v>
      </c>
      <c r="F32" s="159">
        <v>2144</v>
      </c>
      <c r="G32" s="160">
        <f t="shared" si="0"/>
        <v>2008</v>
      </c>
      <c r="H32" s="161">
        <v>502</v>
      </c>
      <c r="I32" s="161">
        <v>502</v>
      </c>
      <c r="J32" s="161">
        <v>502</v>
      </c>
      <c r="K32" s="161">
        <v>502</v>
      </c>
    </row>
    <row r="33" spans="2:11" s="19" customFormat="1" ht="14.25" customHeight="1">
      <c r="B33" s="53" t="s">
        <v>101</v>
      </c>
      <c r="C33" s="233" t="s">
        <v>27</v>
      </c>
      <c r="D33" s="159"/>
      <c r="E33" s="159"/>
      <c r="F33" s="159"/>
      <c r="G33" s="160"/>
      <c r="H33" s="161"/>
      <c r="I33" s="161"/>
      <c r="J33" s="161"/>
      <c r="K33" s="161"/>
    </row>
    <row r="34" spans="2:11" s="19" customFormat="1" ht="15.75">
      <c r="B34" s="53" t="s">
        <v>62</v>
      </c>
      <c r="C34" s="64" t="s">
        <v>28</v>
      </c>
      <c r="D34" s="159"/>
      <c r="E34" s="159"/>
      <c r="F34" s="159"/>
      <c r="G34" s="160">
        <f t="shared" si="0"/>
        <v>0</v>
      </c>
      <c r="H34" s="161"/>
      <c r="I34" s="161"/>
      <c r="J34" s="161"/>
      <c r="K34" s="161"/>
    </row>
    <row r="35" spans="2:11" s="19" customFormat="1" ht="15.75">
      <c r="B35" s="53" t="s">
        <v>63</v>
      </c>
      <c r="C35" s="64" t="s">
        <v>64</v>
      </c>
      <c r="D35" s="159"/>
      <c r="E35" s="159"/>
      <c r="F35" s="159"/>
      <c r="G35" s="160">
        <f t="shared" si="0"/>
        <v>0</v>
      </c>
      <c r="H35" s="161"/>
      <c r="I35" s="161"/>
      <c r="J35" s="161"/>
      <c r="K35" s="161"/>
    </row>
    <row r="36" spans="2:11" s="19" customFormat="1" ht="30">
      <c r="B36" s="52" t="s">
        <v>232</v>
      </c>
      <c r="C36" s="147" t="s">
        <v>65</v>
      </c>
      <c r="D36" s="162">
        <f>D31-D32-D34-D35</f>
        <v>0</v>
      </c>
      <c r="E36" s="162">
        <f>E31-E32-E34-E35</f>
        <v>7493.900000000001</v>
      </c>
      <c r="F36" s="162">
        <f>F31-F32-F34-F35</f>
        <v>8580</v>
      </c>
      <c r="G36" s="163">
        <f t="shared" si="0"/>
        <v>10052</v>
      </c>
      <c r="H36" s="162">
        <f>H31-H32-H34-H35</f>
        <v>2513</v>
      </c>
      <c r="I36" s="162">
        <f>I31-I32-I34-I35</f>
        <v>2513</v>
      </c>
      <c r="J36" s="162">
        <f>J31-J32-J34-J35</f>
        <v>2513</v>
      </c>
      <c r="K36" s="162">
        <f>K31-K32-K34-K35</f>
        <v>2513</v>
      </c>
    </row>
    <row r="37" spans="2:11" s="19" customFormat="1" ht="15.75">
      <c r="B37" s="62" t="s">
        <v>291</v>
      </c>
      <c r="C37" s="64" t="s">
        <v>67</v>
      </c>
      <c r="D37" s="159"/>
      <c r="E37" s="159">
        <v>283.1</v>
      </c>
      <c r="F37" s="159">
        <v>1878</v>
      </c>
      <c r="G37" s="157">
        <f t="shared" si="0"/>
        <v>752</v>
      </c>
      <c r="H37" s="161">
        <v>188</v>
      </c>
      <c r="I37" s="161">
        <v>188</v>
      </c>
      <c r="J37" s="161">
        <v>188</v>
      </c>
      <c r="K37" s="161">
        <v>188</v>
      </c>
    </row>
    <row r="38" spans="2:11" s="19" customFormat="1" ht="15.75">
      <c r="B38" s="80" t="s">
        <v>66</v>
      </c>
      <c r="C38" s="64" t="s">
        <v>68</v>
      </c>
      <c r="D38" s="164"/>
      <c r="E38" s="164"/>
      <c r="F38" s="164"/>
      <c r="G38" s="157">
        <f t="shared" si="0"/>
        <v>0</v>
      </c>
      <c r="H38" s="158"/>
      <c r="I38" s="158"/>
      <c r="J38" s="158"/>
      <c r="K38" s="158"/>
    </row>
    <row r="39" spans="2:11" s="19" customFormat="1" ht="19.5" customHeight="1">
      <c r="B39" s="80" t="s">
        <v>166</v>
      </c>
      <c r="C39" s="64" t="s">
        <v>69</v>
      </c>
      <c r="D39" s="159"/>
      <c r="E39" s="159"/>
      <c r="F39" s="159"/>
      <c r="G39" s="157">
        <f t="shared" si="0"/>
        <v>0</v>
      </c>
      <c r="H39" s="161"/>
      <c r="I39" s="161"/>
      <c r="J39" s="161"/>
      <c r="K39" s="161"/>
    </row>
    <row r="40" spans="2:11" s="19" customFormat="1" ht="15.75">
      <c r="B40" s="80" t="s">
        <v>476</v>
      </c>
      <c r="C40" s="64" t="s">
        <v>9</v>
      </c>
      <c r="D40" s="159"/>
      <c r="E40" s="159">
        <v>2018</v>
      </c>
      <c r="F40" s="159">
        <v>1834</v>
      </c>
      <c r="G40" s="157">
        <f t="shared" si="0"/>
        <v>3108.8</v>
      </c>
      <c r="H40" s="161">
        <v>777.2</v>
      </c>
      <c r="I40" s="161">
        <v>777.2</v>
      </c>
      <c r="J40" s="161">
        <v>777.2</v>
      </c>
      <c r="K40" s="161">
        <v>777.2</v>
      </c>
    </row>
    <row r="41" spans="2:11" s="19" customFormat="1" ht="45">
      <c r="B41" s="80" t="s">
        <v>305</v>
      </c>
      <c r="C41" s="64" t="s">
        <v>40</v>
      </c>
      <c r="D41" s="159"/>
      <c r="E41" s="159"/>
      <c r="F41" s="159"/>
      <c r="G41" s="157"/>
      <c r="H41" s="161"/>
      <c r="I41" s="161"/>
      <c r="J41" s="161"/>
      <c r="K41" s="161"/>
    </row>
    <row r="42" spans="2:11" s="19" customFormat="1" ht="13.5" customHeight="1">
      <c r="B42" s="57" t="s">
        <v>48</v>
      </c>
      <c r="C42" s="78" t="s">
        <v>41</v>
      </c>
      <c r="D42" s="165">
        <f>SUM(D36:D40)</f>
        <v>0</v>
      </c>
      <c r="E42" s="165">
        <f>SUM(E36:E40)</f>
        <v>9795</v>
      </c>
      <c r="F42" s="165">
        <f>SUM(F36:F40)</f>
        <v>12292</v>
      </c>
      <c r="G42" s="165">
        <f t="shared" si="0"/>
        <v>13912.8</v>
      </c>
      <c r="H42" s="165">
        <f>SUM(H36:H40)</f>
        <v>3478.2</v>
      </c>
      <c r="I42" s="165">
        <f>SUM(I36:I40)</f>
        <v>3478.2</v>
      </c>
      <c r="J42" s="165">
        <f>SUM(J36:J40)</f>
        <v>3478.2</v>
      </c>
      <c r="K42" s="165">
        <f>SUM(K36:K40)</f>
        <v>3478.2</v>
      </c>
    </row>
    <row r="43" spans="2:11" s="19" customFormat="1" ht="12" customHeight="1">
      <c r="B43" s="87" t="s">
        <v>81</v>
      </c>
      <c r="C43" s="85"/>
      <c r="D43" s="312"/>
      <c r="E43" s="312"/>
      <c r="F43" s="312"/>
      <c r="G43" s="312"/>
      <c r="H43" s="312"/>
      <c r="I43" s="312"/>
      <c r="J43" s="312"/>
      <c r="K43" s="312"/>
    </row>
    <row r="44" spans="2:11" s="19" customFormat="1" ht="30">
      <c r="B44" s="80" t="s">
        <v>267</v>
      </c>
      <c r="C44" s="64" t="s">
        <v>42</v>
      </c>
      <c r="D44" s="164"/>
      <c r="E44" s="164">
        <v>7715.7</v>
      </c>
      <c r="F44" s="164">
        <v>8878</v>
      </c>
      <c r="G44" s="157">
        <f>SUM(H44:K44)</f>
        <v>9762</v>
      </c>
      <c r="H44" s="158">
        <v>2440.5</v>
      </c>
      <c r="I44" s="158">
        <v>2440.5</v>
      </c>
      <c r="J44" s="158">
        <v>2440.5</v>
      </c>
      <c r="K44" s="158">
        <v>2440.5</v>
      </c>
    </row>
    <row r="45" spans="2:11" s="19" customFormat="1" ht="15.75">
      <c r="B45" s="128" t="s">
        <v>70</v>
      </c>
      <c r="C45" s="64" t="s">
        <v>43</v>
      </c>
      <c r="D45" s="158">
        <f>D46+D47+D48+D49+D50</f>
        <v>0</v>
      </c>
      <c r="E45" s="158">
        <f>E46+E47+E48+E49+E50</f>
        <v>1492.1999999999998</v>
      </c>
      <c r="F45" s="158">
        <f>F46+F47+F48+F49+F50</f>
        <v>1566</v>
      </c>
      <c r="G45" s="157">
        <f>SUM(H45:K45)</f>
        <v>1760</v>
      </c>
      <c r="H45" s="158">
        <v>440</v>
      </c>
      <c r="I45" s="158">
        <v>440</v>
      </c>
      <c r="J45" s="158">
        <v>440</v>
      </c>
      <c r="K45" s="158">
        <v>440</v>
      </c>
    </row>
    <row r="46" spans="2:11" s="76" customFormat="1" ht="27" customHeight="1">
      <c r="B46" s="58" t="s">
        <v>71</v>
      </c>
      <c r="C46" s="54" t="s">
        <v>189</v>
      </c>
      <c r="D46" s="166"/>
      <c r="E46" s="166">
        <v>36.1</v>
      </c>
      <c r="F46" s="166">
        <v>102</v>
      </c>
      <c r="G46" s="167">
        <f>H46+I46+J46+K46</f>
        <v>52</v>
      </c>
      <c r="H46" s="168">
        <v>13</v>
      </c>
      <c r="I46" s="168">
        <v>13</v>
      </c>
      <c r="J46" s="168">
        <v>13</v>
      </c>
      <c r="K46" s="168">
        <v>13</v>
      </c>
    </row>
    <row r="47" spans="2:11" s="76" customFormat="1" ht="15">
      <c r="B47" s="58" t="s">
        <v>72</v>
      </c>
      <c r="C47" s="54" t="s">
        <v>191</v>
      </c>
      <c r="D47" s="166"/>
      <c r="E47" s="166"/>
      <c r="F47" s="166"/>
      <c r="G47" s="167">
        <f>H47+I47+J47+K47</f>
        <v>0</v>
      </c>
      <c r="H47" s="168"/>
      <c r="I47" s="168"/>
      <c r="J47" s="168"/>
      <c r="K47" s="168"/>
    </row>
    <row r="48" spans="2:11" s="76" customFormat="1" ht="15">
      <c r="B48" s="58" t="s">
        <v>73</v>
      </c>
      <c r="C48" s="54" t="s">
        <v>240</v>
      </c>
      <c r="D48" s="166"/>
      <c r="E48" s="166"/>
      <c r="F48" s="166"/>
      <c r="G48" s="167">
        <f>H48+I48+J48+K48</f>
        <v>0</v>
      </c>
      <c r="H48" s="168"/>
      <c r="I48" s="168"/>
      <c r="J48" s="168"/>
      <c r="K48" s="168"/>
    </row>
    <row r="49" spans="2:11" s="76" customFormat="1" ht="15">
      <c r="B49" s="58" t="s">
        <v>74</v>
      </c>
      <c r="C49" s="54" t="s">
        <v>241</v>
      </c>
      <c r="D49" s="166"/>
      <c r="E49" s="166"/>
      <c r="F49" s="166"/>
      <c r="G49" s="167">
        <f>H49+I49+J49+K49</f>
        <v>0</v>
      </c>
      <c r="H49" s="168"/>
      <c r="I49" s="168"/>
      <c r="J49" s="168"/>
      <c r="K49" s="168"/>
    </row>
    <row r="50" spans="2:11" s="76" customFormat="1" ht="29.25" customHeight="1">
      <c r="B50" s="58" t="s">
        <v>285</v>
      </c>
      <c r="C50" s="54" t="s">
        <v>242</v>
      </c>
      <c r="D50" s="166"/>
      <c r="E50" s="166">
        <v>1456.1</v>
      </c>
      <c r="F50" s="166">
        <v>1464</v>
      </c>
      <c r="G50" s="167">
        <f>H50+I50+J50+K50</f>
        <v>1708</v>
      </c>
      <c r="H50" s="168">
        <v>427</v>
      </c>
      <c r="I50" s="168">
        <v>427</v>
      </c>
      <c r="J50" s="168">
        <v>427</v>
      </c>
      <c r="K50" s="168">
        <v>427</v>
      </c>
    </row>
    <row r="51" spans="2:11" s="19" customFormat="1" ht="41.25" customHeight="1">
      <c r="B51" s="80" t="s">
        <v>231</v>
      </c>
      <c r="C51" s="64" t="s">
        <v>44</v>
      </c>
      <c r="D51" s="169"/>
      <c r="E51" s="169">
        <v>906.6</v>
      </c>
      <c r="F51" s="169">
        <v>884</v>
      </c>
      <c r="G51" s="160">
        <f aca="true" t="shared" si="1" ref="G51:G56">SUM(H51:K51)</f>
        <v>1128</v>
      </c>
      <c r="H51" s="161">
        <v>282</v>
      </c>
      <c r="I51" s="161">
        <v>282</v>
      </c>
      <c r="J51" s="161">
        <v>282</v>
      </c>
      <c r="K51" s="161">
        <v>282</v>
      </c>
    </row>
    <row r="52" spans="2:11" s="19" customFormat="1" ht="30.75">
      <c r="B52" s="80" t="s">
        <v>230</v>
      </c>
      <c r="C52" s="64" t="s">
        <v>47</v>
      </c>
      <c r="D52" s="169"/>
      <c r="E52" s="169">
        <v>856.4</v>
      </c>
      <c r="F52" s="169">
        <v>924</v>
      </c>
      <c r="G52" s="160">
        <f t="shared" si="1"/>
        <v>932</v>
      </c>
      <c r="H52" s="161">
        <v>233</v>
      </c>
      <c r="I52" s="161">
        <v>233</v>
      </c>
      <c r="J52" s="161">
        <v>233</v>
      </c>
      <c r="K52" s="161">
        <v>233</v>
      </c>
    </row>
    <row r="53" spans="2:11" s="19" customFormat="1" ht="15.75">
      <c r="B53" s="80" t="s">
        <v>75</v>
      </c>
      <c r="C53" s="64" t="s">
        <v>77</v>
      </c>
      <c r="D53" s="169"/>
      <c r="E53" s="169"/>
      <c r="F53" s="169"/>
      <c r="G53" s="160">
        <f t="shared" si="1"/>
        <v>0</v>
      </c>
      <c r="H53" s="161"/>
      <c r="I53" s="161"/>
      <c r="J53" s="161"/>
      <c r="K53" s="161"/>
    </row>
    <row r="54" spans="2:11" s="19" customFormat="1" ht="30.75">
      <c r="B54" s="80" t="s">
        <v>76</v>
      </c>
      <c r="C54" s="64" t="s">
        <v>78</v>
      </c>
      <c r="D54" s="170"/>
      <c r="E54" s="170"/>
      <c r="F54" s="170"/>
      <c r="G54" s="160">
        <f t="shared" si="1"/>
        <v>0</v>
      </c>
      <c r="H54" s="161"/>
      <c r="I54" s="161"/>
      <c r="J54" s="161"/>
      <c r="K54" s="161"/>
    </row>
    <row r="55" spans="2:11" s="19" customFormat="1" ht="26.25" customHeight="1">
      <c r="B55" s="80" t="s">
        <v>266</v>
      </c>
      <c r="C55" s="64" t="s">
        <v>79</v>
      </c>
      <c r="D55" s="169"/>
      <c r="E55" s="169"/>
      <c r="F55" s="169"/>
      <c r="G55" s="160">
        <f t="shared" si="1"/>
        <v>0</v>
      </c>
      <c r="H55" s="161"/>
      <c r="I55" s="161"/>
      <c r="J55" s="161"/>
      <c r="K55" s="161"/>
    </row>
    <row r="56" spans="2:11" s="19" customFormat="1" ht="30">
      <c r="B56" s="62" t="s">
        <v>4</v>
      </c>
      <c r="C56" s="64" t="s">
        <v>10</v>
      </c>
      <c r="D56" s="171">
        <v>0</v>
      </c>
      <c r="E56" s="171">
        <v>0</v>
      </c>
      <c r="F56" s="171">
        <v>12</v>
      </c>
      <c r="G56" s="157">
        <f t="shared" si="1"/>
        <v>59.6</v>
      </c>
      <c r="H56" s="158">
        <v>14.9</v>
      </c>
      <c r="I56" s="158">
        <v>14.9</v>
      </c>
      <c r="J56" s="158">
        <v>14.9</v>
      </c>
      <c r="K56" s="158">
        <v>14.9</v>
      </c>
    </row>
    <row r="57" spans="2:11" s="19" customFormat="1" ht="30">
      <c r="B57" s="62" t="s">
        <v>306</v>
      </c>
      <c r="C57" s="64" t="s">
        <v>307</v>
      </c>
      <c r="D57" s="171"/>
      <c r="E57" s="171"/>
      <c r="F57" s="171"/>
      <c r="G57" s="157"/>
      <c r="H57" s="158"/>
      <c r="I57" s="158"/>
      <c r="J57" s="158"/>
      <c r="K57" s="158"/>
    </row>
    <row r="58" spans="2:11" s="19" customFormat="1" ht="14.25" customHeight="1">
      <c r="B58" s="57" t="s">
        <v>29</v>
      </c>
      <c r="C58" s="78" t="s">
        <v>16</v>
      </c>
      <c r="D58" s="165">
        <f>D44+D45+D51+D52+D53+D54+D55+D56</f>
        <v>0</v>
      </c>
      <c r="E58" s="228">
        <f>E44+E45+E51+E52+E53+E54+E55+E56</f>
        <v>10970.9</v>
      </c>
      <c r="F58" s="165">
        <f>F44+F45+F51+F52+F53+F54+F55+F56</f>
        <v>12264</v>
      </c>
      <c r="G58" s="165">
        <f>G44+G45+G51+G52+G53+G54+G55+G56</f>
        <v>13641.6</v>
      </c>
      <c r="H58" s="165"/>
      <c r="I58" s="165"/>
      <c r="J58" s="165"/>
      <c r="K58" s="165"/>
    </row>
    <row r="59" spans="2:11" s="19" customFormat="1" ht="15" customHeight="1">
      <c r="B59" s="88" t="s">
        <v>82</v>
      </c>
      <c r="C59" s="313"/>
      <c r="D59" s="314"/>
      <c r="E59" s="314"/>
      <c r="F59" s="314"/>
      <c r="G59" s="314"/>
      <c r="H59" s="314"/>
      <c r="I59" s="314"/>
      <c r="J59" s="314"/>
      <c r="K59" s="315"/>
    </row>
    <row r="60" spans="2:11" s="19" customFormat="1" ht="15.75">
      <c r="B60" s="56" t="s">
        <v>83</v>
      </c>
      <c r="C60" s="65" t="s">
        <v>17</v>
      </c>
      <c r="D60" s="172">
        <f>D36-D44</f>
        <v>0</v>
      </c>
      <c r="E60" s="229">
        <f>E36-E44</f>
        <v>-221.79999999999927</v>
      </c>
      <c r="F60" s="172">
        <f>F36-F44</f>
        <v>-298</v>
      </c>
      <c r="G60" s="173">
        <f>H60+I60+J60+K60</f>
        <v>290</v>
      </c>
      <c r="H60" s="172">
        <f>H36-H44</f>
        <v>72.5</v>
      </c>
      <c r="I60" s="172">
        <f>I36-I44</f>
        <v>72.5</v>
      </c>
      <c r="J60" s="172">
        <f>J36-J44</f>
        <v>72.5</v>
      </c>
      <c r="K60" s="172">
        <f>K36-K44</f>
        <v>72.5</v>
      </c>
    </row>
    <row r="61" spans="2:11" s="19" customFormat="1" ht="27" customHeight="1">
      <c r="B61" s="52" t="s">
        <v>5</v>
      </c>
      <c r="C61" s="65" t="s">
        <v>18</v>
      </c>
      <c r="D61" s="174">
        <f>(D60+D37)-D45-D51-D52</f>
        <v>0</v>
      </c>
      <c r="E61" s="230">
        <f>(E60+E37)-E45-E51-E52</f>
        <v>-3193.899999999999</v>
      </c>
      <c r="F61" s="174">
        <f>(F60+F37)-F45-F51-F52</f>
        <v>-1794</v>
      </c>
      <c r="G61" s="173">
        <f>H61+I61+J61+K61</f>
        <v>-2778</v>
      </c>
      <c r="H61" s="174">
        <f>(H60+H37)-H45-H51-H52</f>
        <v>-694.5</v>
      </c>
      <c r="I61" s="174">
        <f>(I60+I37)-I45-I51-I52</f>
        <v>-694.5</v>
      </c>
      <c r="J61" s="174">
        <f>(J60+J37)-J45-J51-J52</f>
        <v>-694.5</v>
      </c>
      <c r="K61" s="174">
        <f>(K60+K37)-K45-K51-K52</f>
        <v>-694.5</v>
      </c>
    </row>
    <row r="62" spans="2:11" s="19" customFormat="1" ht="30">
      <c r="B62" s="52" t="s">
        <v>37</v>
      </c>
      <c r="C62" s="65" t="s">
        <v>19</v>
      </c>
      <c r="D62" s="175">
        <f>(D61+D38+D39+D40)-D53-D54-D55</f>
        <v>0</v>
      </c>
      <c r="E62" s="231">
        <f>(E61+E38+E39+E40)-E53-E54-E55</f>
        <v>-1175.8999999999992</v>
      </c>
      <c r="F62" s="175">
        <f>(F61+F38+F39+F40)-F53-F54-F55</f>
        <v>40</v>
      </c>
      <c r="G62" s="176">
        <f>H62+I62+J62+K62</f>
        <v>330.8000000000002</v>
      </c>
      <c r="H62" s="175">
        <f>(H61+H38+H39+H40)-H53-H54-H55</f>
        <v>82.70000000000005</v>
      </c>
      <c r="I62" s="175">
        <f>(I61+I38+I39+I40)-I53-I54-I55</f>
        <v>82.70000000000005</v>
      </c>
      <c r="J62" s="175">
        <f>(J61+J38+J39+J40)-J53-J54-J55</f>
        <v>82.70000000000005</v>
      </c>
      <c r="K62" s="175">
        <f>(K61+K38+K39+K40)-K53-K54-K55</f>
        <v>82.70000000000005</v>
      </c>
    </row>
    <row r="63" spans="2:11" s="76" customFormat="1" ht="15.75">
      <c r="B63" s="58" t="s">
        <v>84</v>
      </c>
      <c r="C63" s="54" t="s">
        <v>20</v>
      </c>
      <c r="D63" s="177"/>
      <c r="E63" s="177"/>
      <c r="F63" s="177"/>
      <c r="G63" s="157">
        <f>SUM(H63:K63)</f>
        <v>0</v>
      </c>
      <c r="H63" s="177"/>
      <c r="I63" s="177"/>
      <c r="J63" s="177"/>
      <c r="K63" s="178"/>
    </row>
    <row r="64" spans="2:11" s="34" customFormat="1" ht="15.75">
      <c r="B64" s="61" t="s">
        <v>85</v>
      </c>
      <c r="C64" s="89" t="s">
        <v>21</v>
      </c>
      <c r="D64" s="173">
        <f>D62-D56</f>
        <v>0</v>
      </c>
      <c r="E64" s="232">
        <f>E62-E56</f>
        <v>-1175.8999999999992</v>
      </c>
      <c r="F64" s="173">
        <f>F62-F56</f>
        <v>28</v>
      </c>
      <c r="G64" s="173">
        <f>H64+I64+J64+K64</f>
        <v>271.20000000000016</v>
      </c>
      <c r="H64" s="173">
        <f>H62-H56</f>
        <v>67.80000000000004</v>
      </c>
      <c r="I64" s="173">
        <f>I62-I56</f>
        <v>67.80000000000004</v>
      </c>
      <c r="J64" s="173">
        <f>J62-J56</f>
        <v>67.80000000000004</v>
      </c>
      <c r="K64" s="173">
        <f>K62-K56</f>
        <v>67.80000000000004</v>
      </c>
    </row>
    <row r="65" spans="2:11" s="76" customFormat="1" ht="15">
      <c r="B65" s="58" t="s">
        <v>86</v>
      </c>
      <c r="C65" s="54" t="s">
        <v>90</v>
      </c>
      <c r="D65" s="151"/>
      <c r="E65" s="151"/>
      <c r="F65" s="154"/>
      <c r="G65" s="152">
        <f aca="true" t="shared" si="2" ref="G65:G70">H65+I65+J65+K65</f>
        <v>0</v>
      </c>
      <c r="H65" s="153"/>
      <c r="I65" s="153"/>
      <c r="J65" s="153"/>
      <c r="K65" s="155"/>
    </row>
    <row r="66" spans="2:11" s="76" customFormat="1" ht="15">
      <c r="B66" s="58" t="s">
        <v>87</v>
      </c>
      <c r="C66" s="54" t="s">
        <v>243</v>
      </c>
      <c r="D66" s="151"/>
      <c r="E66" s="151"/>
      <c r="F66" s="151"/>
      <c r="G66" s="152">
        <f t="shared" si="2"/>
        <v>0</v>
      </c>
      <c r="H66" s="153"/>
      <c r="I66" s="153"/>
      <c r="J66" s="153"/>
      <c r="K66" s="155"/>
    </row>
    <row r="67" spans="2:11" s="19" customFormat="1" ht="12.75" customHeight="1">
      <c r="B67" s="316" t="s">
        <v>88</v>
      </c>
      <c r="C67" s="316"/>
      <c r="D67" s="316"/>
      <c r="E67" s="316"/>
      <c r="F67" s="316"/>
      <c r="G67" s="316"/>
      <c r="H67" s="316"/>
      <c r="I67" s="316"/>
      <c r="J67" s="316"/>
      <c r="K67" s="316"/>
    </row>
    <row r="68" spans="2:11" s="19" customFormat="1" ht="31.5">
      <c r="B68" s="83" t="s">
        <v>308</v>
      </c>
      <c r="C68" s="64" t="s">
        <v>22</v>
      </c>
      <c r="D68" s="66"/>
      <c r="E68" s="66"/>
      <c r="F68" s="66"/>
      <c r="G68" s="59">
        <f t="shared" si="2"/>
        <v>0</v>
      </c>
      <c r="H68" s="60"/>
      <c r="I68" s="60"/>
      <c r="J68" s="60"/>
      <c r="K68" s="60"/>
    </row>
    <row r="69" spans="2:11" s="19" customFormat="1" ht="30">
      <c r="B69" s="62" t="s">
        <v>309</v>
      </c>
      <c r="C69" s="64" t="s">
        <v>244</v>
      </c>
      <c r="D69" s="67"/>
      <c r="E69" s="67"/>
      <c r="F69" s="67"/>
      <c r="G69" s="68">
        <f t="shared" si="2"/>
        <v>0</v>
      </c>
      <c r="H69" s="69"/>
      <c r="I69" s="69"/>
      <c r="J69" s="69"/>
      <c r="K69" s="69"/>
    </row>
    <row r="70" spans="2:11" s="19" customFormat="1" ht="45">
      <c r="B70" s="80" t="s">
        <v>310</v>
      </c>
      <c r="C70" s="64" t="s">
        <v>245</v>
      </c>
      <c r="D70" s="67"/>
      <c r="E70" s="67"/>
      <c r="F70" s="67"/>
      <c r="G70" s="68">
        <f t="shared" si="2"/>
        <v>0</v>
      </c>
      <c r="H70" s="69"/>
      <c r="I70" s="69"/>
      <c r="J70" s="69"/>
      <c r="K70" s="69"/>
    </row>
    <row r="71" spans="2:11" s="19" customFormat="1" ht="31.5">
      <c r="B71" s="83" t="s">
        <v>311</v>
      </c>
      <c r="C71" s="66"/>
      <c r="D71" s="66"/>
      <c r="E71" s="66"/>
      <c r="F71" s="66"/>
      <c r="G71" s="59">
        <f>H71+I71+J71+K71</f>
        <v>0</v>
      </c>
      <c r="H71" s="94"/>
      <c r="I71" s="94"/>
      <c r="J71" s="94"/>
      <c r="K71" s="94"/>
    </row>
    <row r="72" spans="2:11" s="19" customFormat="1" ht="75.75" customHeight="1">
      <c r="B72" s="62" t="s">
        <v>312</v>
      </c>
      <c r="C72" s="64" t="s">
        <v>23</v>
      </c>
      <c r="D72" s="67"/>
      <c r="E72" s="67"/>
      <c r="F72" s="67"/>
      <c r="G72" s="124"/>
      <c r="H72" s="125" t="s">
        <v>0</v>
      </c>
      <c r="I72" s="125" t="s">
        <v>0</v>
      </c>
      <c r="J72" s="125" t="s">
        <v>0</v>
      </c>
      <c r="K72" s="125" t="s">
        <v>0</v>
      </c>
    </row>
    <row r="73" spans="2:11" s="76" customFormat="1" ht="15.75">
      <c r="B73" s="63" t="s">
        <v>89</v>
      </c>
      <c r="C73" s="54" t="s">
        <v>93</v>
      </c>
      <c r="D73" s="50"/>
      <c r="E73" s="50"/>
      <c r="F73" s="50"/>
      <c r="G73" s="92"/>
      <c r="H73" s="125" t="s">
        <v>0</v>
      </c>
      <c r="I73" s="125" t="s">
        <v>0</v>
      </c>
      <c r="J73" s="125" t="s">
        <v>0</v>
      </c>
      <c r="K73" s="125" t="s">
        <v>0</v>
      </c>
    </row>
    <row r="74" spans="2:11" s="19" customFormat="1" ht="45" customHeight="1">
      <c r="B74" s="62" t="s">
        <v>313</v>
      </c>
      <c r="C74" s="64" t="s">
        <v>11</v>
      </c>
      <c r="D74" s="66"/>
      <c r="E74" s="66"/>
      <c r="F74" s="66"/>
      <c r="G74" s="93"/>
      <c r="H74" s="125" t="s">
        <v>0</v>
      </c>
      <c r="I74" s="125" t="s">
        <v>0</v>
      </c>
      <c r="J74" s="125" t="s">
        <v>0</v>
      </c>
      <c r="K74" s="125" t="s">
        <v>0</v>
      </c>
    </row>
    <row r="75" spans="2:11" s="76" customFormat="1" ht="15.75" hidden="1">
      <c r="B75" s="63" t="s">
        <v>89</v>
      </c>
      <c r="C75" s="54" t="s">
        <v>246</v>
      </c>
      <c r="D75" s="50"/>
      <c r="E75" s="50"/>
      <c r="F75" s="50"/>
      <c r="G75" s="92"/>
      <c r="H75" s="125" t="s">
        <v>0</v>
      </c>
      <c r="I75" s="125" t="s">
        <v>0</v>
      </c>
      <c r="J75" s="125" t="s">
        <v>0</v>
      </c>
      <c r="K75" s="125" t="s">
        <v>0</v>
      </c>
    </row>
    <row r="76" spans="2:11" s="19" customFormat="1" ht="31.5">
      <c r="B76" s="83" t="s">
        <v>91</v>
      </c>
      <c r="C76" s="64" t="s">
        <v>95</v>
      </c>
      <c r="D76" s="66"/>
      <c r="E76" s="66"/>
      <c r="F76" s="66"/>
      <c r="G76" s="93"/>
      <c r="H76" s="125" t="s">
        <v>0</v>
      </c>
      <c r="I76" s="125" t="s">
        <v>0</v>
      </c>
      <c r="J76" s="125" t="s">
        <v>0</v>
      </c>
      <c r="K76" s="125" t="s">
        <v>0</v>
      </c>
    </row>
    <row r="77" spans="2:11" s="34" customFormat="1" ht="15.75">
      <c r="B77" s="83" t="s">
        <v>92</v>
      </c>
      <c r="C77" s="64" t="s">
        <v>96</v>
      </c>
      <c r="D77" s="126"/>
      <c r="E77" s="126"/>
      <c r="F77" s="126"/>
      <c r="G77" s="59">
        <f>H77+I77+J77+K77</f>
        <v>0</v>
      </c>
      <c r="H77" s="127"/>
      <c r="I77" s="127"/>
      <c r="J77" s="127"/>
      <c r="K77" s="127"/>
    </row>
    <row r="78" spans="2:11" s="76" customFormat="1" ht="25.5" customHeight="1">
      <c r="B78" s="63" t="s">
        <v>39</v>
      </c>
      <c r="C78" s="54" t="s">
        <v>247</v>
      </c>
      <c r="D78" s="84"/>
      <c r="E78" s="84"/>
      <c r="F78" s="84"/>
      <c r="G78" s="70">
        <f>SUM(H78:K78)</f>
        <v>0</v>
      </c>
      <c r="H78" s="55"/>
      <c r="I78" s="55"/>
      <c r="J78" s="55"/>
      <c r="K78" s="55"/>
    </row>
    <row r="79" spans="2:11" s="19" customFormat="1" ht="15.75">
      <c r="B79" s="83" t="s">
        <v>94</v>
      </c>
      <c r="C79" s="64" t="s">
        <v>99</v>
      </c>
      <c r="D79" s="67"/>
      <c r="E79" s="67"/>
      <c r="F79" s="67"/>
      <c r="G79" s="68"/>
      <c r="H79" s="46" t="s">
        <v>0</v>
      </c>
      <c r="I79" s="46" t="s">
        <v>0</v>
      </c>
      <c r="J79" s="46" t="s">
        <v>0</v>
      </c>
      <c r="K79" s="46" t="s">
        <v>0</v>
      </c>
    </row>
    <row r="80" spans="2:11" s="19" customFormat="1" ht="15.75">
      <c r="B80" s="83" t="s">
        <v>215</v>
      </c>
      <c r="C80" s="64" t="s">
        <v>100</v>
      </c>
      <c r="D80" s="67"/>
      <c r="E80" s="67"/>
      <c r="F80" s="67"/>
      <c r="G80" s="68">
        <f>H80+I80+J80+K80</f>
        <v>0</v>
      </c>
      <c r="H80" s="82"/>
      <c r="I80" s="82"/>
      <c r="J80" s="82"/>
      <c r="K80" s="82"/>
    </row>
    <row r="81" spans="2:11" s="19" customFormat="1" ht="15.75">
      <c r="B81" s="83" t="s">
        <v>314</v>
      </c>
      <c r="C81" s="64" t="s">
        <v>315</v>
      </c>
      <c r="D81" s="67"/>
      <c r="E81" s="67"/>
      <c r="F81" s="67"/>
      <c r="G81" s="68"/>
      <c r="H81" s="82"/>
      <c r="I81" s="82"/>
      <c r="J81" s="82"/>
      <c r="K81" s="82"/>
    </row>
    <row r="82" spans="2:11" s="19" customFormat="1" ht="47.25">
      <c r="B82" s="83" t="s">
        <v>316</v>
      </c>
      <c r="C82" s="64" t="s">
        <v>114</v>
      </c>
      <c r="D82" s="67"/>
      <c r="E82" s="67"/>
      <c r="F82" s="67"/>
      <c r="G82" s="68"/>
      <c r="H82" s="46" t="s">
        <v>0</v>
      </c>
      <c r="I82" s="46" t="s">
        <v>0</v>
      </c>
      <c r="J82" s="46" t="s">
        <v>0</v>
      </c>
      <c r="K82" s="46" t="s">
        <v>0</v>
      </c>
    </row>
    <row r="83" spans="2:11" s="19" customFormat="1" ht="15.75">
      <c r="B83" s="316" t="s">
        <v>97</v>
      </c>
      <c r="C83" s="316"/>
      <c r="D83" s="316"/>
      <c r="E83" s="316"/>
      <c r="F83" s="316"/>
      <c r="G83" s="316"/>
      <c r="H83" s="316"/>
      <c r="I83" s="316"/>
      <c r="J83" s="316"/>
      <c r="K83" s="316"/>
    </row>
    <row r="84" spans="2:11" s="95" customFormat="1" ht="31.5" customHeight="1">
      <c r="B84" s="148" t="s">
        <v>98</v>
      </c>
      <c r="C84" s="149" t="s">
        <v>248</v>
      </c>
      <c r="D84" s="179">
        <f>SUM(D85:D91)</f>
        <v>0</v>
      </c>
      <c r="E84" s="179">
        <f>SUM(E85:E91)</f>
        <v>1229</v>
      </c>
      <c r="F84" s="179">
        <f>SUM(F85:F91)</f>
        <v>1676</v>
      </c>
      <c r="G84" s="179">
        <f aca="true" t="shared" si="3" ref="G84:G104">H84+I84+J84+K84</f>
        <v>1791.6</v>
      </c>
      <c r="H84" s="179">
        <f>SUM(H85:H91)</f>
        <v>447.9</v>
      </c>
      <c r="I84" s="179">
        <f>SUM(I85:I91)</f>
        <v>447.9</v>
      </c>
      <c r="J84" s="179">
        <f>SUM(J85:J91)</f>
        <v>447.9</v>
      </c>
      <c r="K84" s="179">
        <f>SUM(K85:K91)</f>
        <v>447.9</v>
      </c>
    </row>
    <row r="85" spans="2:11" s="76" customFormat="1" ht="15">
      <c r="B85" s="58" t="s">
        <v>45</v>
      </c>
      <c r="C85" s="54" t="s">
        <v>249</v>
      </c>
      <c r="D85" s="180"/>
      <c r="E85" s="180"/>
      <c r="F85" s="180">
        <v>12</v>
      </c>
      <c r="G85" s="197">
        <f t="shared" si="3"/>
        <v>59.6</v>
      </c>
      <c r="H85" s="181">
        <v>14.9</v>
      </c>
      <c r="I85" s="181">
        <v>14.9</v>
      </c>
      <c r="J85" s="181">
        <v>14.9</v>
      </c>
      <c r="K85" s="181">
        <v>14.9</v>
      </c>
    </row>
    <row r="86" spans="2:11" s="76" customFormat="1" ht="15">
      <c r="B86" s="81" t="s">
        <v>101</v>
      </c>
      <c r="C86" s="54" t="s">
        <v>250</v>
      </c>
      <c r="D86" s="180"/>
      <c r="E86" s="180"/>
      <c r="F86" s="180"/>
      <c r="G86" s="197">
        <f t="shared" si="3"/>
        <v>0</v>
      </c>
      <c r="H86" s="181"/>
      <c r="I86" s="181"/>
      <c r="J86" s="181"/>
      <c r="K86" s="181"/>
    </row>
    <row r="87" spans="2:11" s="76" customFormat="1" ht="28.5">
      <c r="B87" s="81" t="s">
        <v>102</v>
      </c>
      <c r="C87" s="54" t="s">
        <v>251</v>
      </c>
      <c r="D87" s="180"/>
      <c r="E87" s="180">
        <v>1229</v>
      </c>
      <c r="F87" s="180">
        <v>1664</v>
      </c>
      <c r="G87" s="197">
        <f t="shared" si="3"/>
        <v>1732</v>
      </c>
      <c r="H87" s="181">
        <v>433</v>
      </c>
      <c r="I87" s="181">
        <v>433</v>
      </c>
      <c r="J87" s="181">
        <v>433</v>
      </c>
      <c r="K87" s="181">
        <v>433</v>
      </c>
    </row>
    <row r="88" spans="2:11" s="76" customFormat="1" ht="28.5">
      <c r="B88" s="81" t="s">
        <v>103</v>
      </c>
      <c r="C88" s="54" t="s">
        <v>252</v>
      </c>
      <c r="D88" s="180"/>
      <c r="E88" s="180"/>
      <c r="F88" s="180"/>
      <c r="G88" s="197">
        <f t="shared" si="3"/>
        <v>0</v>
      </c>
      <c r="H88" s="181"/>
      <c r="I88" s="181"/>
      <c r="J88" s="181"/>
      <c r="K88" s="181"/>
    </row>
    <row r="89" spans="2:11" s="76" customFormat="1" ht="15">
      <c r="B89" s="81" t="s">
        <v>104</v>
      </c>
      <c r="C89" s="54" t="s">
        <v>253</v>
      </c>
      <c r="D89" s="180"/>
      <c r="E89" s="180"/>
      <c r="F89" s="180"/>
      <c r="G89" s="197">
        <f t="shared" si="3"/>
        <v>0</v>
      </c>
      <c r="H89" s="181"/>
      <c r="I89" s="181"/>
      <c r="J89" s="181"/>
      <c r="K89" s="181"/>
    </row>
    <row r="90" spans="2:11" s="76" customFormat="1" ht="15">
      <c r="B90" s="81" t="s">
        <v>105</v>
      </c>
      <c r="C90" s="54" t="s">
        <v>254</v>
      </c>
      <c r="D90" s="180"/>
      <c r="E90" s="180"/>
      <c r="F90" s="180"/>
      <c r="G90" s="197">
        <f t="shared" si="3"/>
        <v>0</v>
      </c>
      <c r="H90" s="181"/>
      <c r="I90" s="181"/>
      <c r="J90" s="181"/>
      <c r="K90" s="181"/>
    </row>
    <row r="91" spans="2:11" s="76" customFormat="1" ht="15">
      <c r="B91" s="81" t="s">
        <v>216</v>
      </c>
      <c r="C91" s="54" t="s">
        <v>255</v>
      </c>
      <c r="D91" s="180"/>
      <c r="E91" s="180"/>
      <c r="F91" s="180"/>
      <c r="G91" s="197">
        <v>0</v>
      </c>
      <c r="H91" s="181"/>
      <c r="I91" s="181"/>
      <c r="J91" s="181"/>
      <c r="K91" s="181"/>
    </row>
    <row r="92" spans="2:11" s="76" customFormat="1" ht="28.5">
      <c r="B92" s="81" t="s">
        <v>317</v>
      </c>
      <c r="C92" s="54" t="s">
        <v>318</v>
      </c>
      <c r="D92" s="180"/>
      <c r="E92" s="180"/>
      <c r="F92" s="180"/>
      <c r="G92" s="197"/>
      <c r="H92" s="181"/>
      <c r="I92" s="181"/>
      <c r="J92" s="181"/>
      <c r="K92" s="181"/>
    </row>
    <row r="93" spans="2:11" s="76" customFormat="1" ht="42.75">
      <c r="B93" s="81" t="s">
        <v>319</v>
      </c>
      <c r="C93" s="54" t="s">
        <v>320</v>
      </c>
      <c r="D93" s="180"/>
      <c r="E93" s="180"/>
      <c r="F93" s="180"/>
      <c r="G93" s="197"/>
      <c r="H93" s="181"/>
      <c r="I93" s="181"/>
      <c r="J93" s="181"/>
      <c r="K93" s="181"/>
    </row>
    <row r="94" spans="2:11" s="19" customFormat="1" ht="30" customHeight="1">
      <c r="B94" s="146" t="s">
        <v>107</v>
      </c>
      <c r="C94" s="147" t="s">
        <v>256</v>
      </c>
      <c r="D94" s="182">
        <f>D95+D96+D97+D98</f>
        <v>0</v>
      </c>
      <c r="E94" s="182">
        <f>E95+E96+E97+E98</f>
        <v>0</v>
      </c>
      <c r="F94" s="182">
        <f>F95+F96+F97+F98</f>
        <v>50</v>
      </c>
      <c r="G94" s="198">
        <f t="shared" si="3"/>
        <v>6</v>
      </c>
      <c r="H94" s="182">
        <f>H95+H96+H97+H98</f>
        <v>1.5</v>
      </c>
      <c r="I94" s="182">
        <f>I95+I96+I97+I98</f>
        <v>1.5</v>
      </c>
      <c r="J94" s="182">
        <f>J95+J96+J97+J98</f>
        <v>1.5</v>
      </c>
      <c r="K94" s="182">
        <f>K95+K96+K97+K98</f>
        <v>1.5</v>
      </c>
    </row>
    <row r="95" spans="2:11" s="76" customFormat="1" ht="28.5">
      <c r="B95" s="58" t="s">
        <v>108</v>
      </c>
      <c r="C95" s="54" t="s">
        <v>257</v>
      </c>
      <c r="D95" s="180"/>
      <c r="E95" s="180"/>
      <c r="F95" s="180"/>
      <c r="G95" s="197">
        <f t="shared" si="3"/>
        <v>0</v>
      </c>
      <c r="H95" s="181"/>
      <c r="I95" s="181"/>
      <c r="J95" s="181"/>
      <c r="K95" s="181"/>
    </row>
    <row r="96" spans="2:11" s="76" customFormat="1" ht="15" hidden="1">
      <c r="B96" s="58" t="s">
        <v>109</v>
      </c>
      <c r="C96" s="54" t="s">
        <v>258</v>
      </c>
      <c r="D96" s="183"/>
      <c r="E96" s="183"/>
      <c r="F96" s="183"/>
      <c r="G96" s="184">
        <f t="shared" si="3"/>
        <v>0</v>
      </c>
      <c r="H96" s="185"/>
      <c r="I96" s="185"/>
      <c r="J96" s="185"/>
      <c r="K96" s="185"/>
    </row>
    <row r="97" spans="2:11" s="76" customFormat="1" ht="15">
      <c r="B97" s="58" t="s">
        <v>110</v>
      </c>
      <c r="C97" s="54" t="s">
        <v>258</v>
      </c>
      <c r="D97" s="183"/>
      <c r="E97" s="183"/>
      <c r="F97" s="183"/>
      <c r="G97" s="184">
        <f t="shared" si="3"/>
        <v>0</v>
      </c>
      <c r="H97" s="185"/>
      <c r="I97" s="185"/>
      <c r="J97" s="185"/>
      <c r="K97" s="185"/>
    </row>
    <row r="98" spans="2:11" s="76" customFormat="1" ht="15">
      <c r="B98" s="58" t="s">
        <v>111</v>
      </c>
      <c r="C98" s="54" t="s">
        <v>259</v>
      </c>
      <c r="D98" s="183"/>
      <c r="E98" s="183"/>
      <c r="F98" s="183">
        <v>50</v>
      </c>
      <c r="G98" s="184">
        <f t="shared" si="3"/>
        <v>6</v>
      </c>
      <c r="H98" s="185">
        <v>1.5</v>
      </c>
      <c r="I98" s="185">
        <v>1.5</v>
      </c>
      <c r="J98" s="185">
        <v>1.5</v>
      </c>
      <c r="K98" s="185">
        <v>1.5</v>
      </c>
    </row>
    <row r="99" spans="2:11" s="19" customFormat="1" ht="29.25" customHeight="1">
      <c r="B99" s="146" t="s">
        <v>112</v>
      </c>
      <c r="C99" s="147" t="s">
        <v>260</v>
      </c>
      <c r="D99" s="182">
        <f>D100+D101</f>
        <v>0</v>
      </c>
      <c r="E99" s="182">
        <f>E100+E101</f>
        <v>1174.8</v>
      </c>
      <c r="F99" s="182">
        <f>F100+F101</f>
        <v>1276</v>
      </c>
      <c r="G99" s="186">
        <f t="shared" si="3"/>
        <v>1284</v>
      </c>
      <c r="H99" s="187">
        <f>H100+H101</f>
        <v>321</v>
      </c>
      <c r="I99" s="187">
        <f>I100+I101</f>
        <v>321</v>
      </c>
      <c r="J99" s="187">
        <f>J100+J101</f>
        <v>321</v>
      </c>
      <c r="K99" s="187">
        <f>K100+K101</f>
        <v>321</v>
      </c>
    </row>
    <row r="100" spans="2:11" s="76" customFormat="1" ht="15">
      <c r="B100" s="58" t="s">
        <v>113</v>
      </c>
      <c r="C100" s="54" t="s">
        <v>261</v>
      </c>
      <c r="D100" s="183"/>
      <c r="E100" s="183">
        <v>1174.8</v>
      </c>
      <c r="F100" s="183">
        <v>1276</v>
      </c>
      <c r="G100" s="197">
        <f t="shared" si="3"/>
        <v>1284</v>
      </c>
      <c r="H100" s="188">
        <v>321</v>
      </c>
      <c r="I100" s="188">
        <v>321</v>
      </c>
      <c r="J100" s="188">
        <v>321</v>
      </c>
      <c r="K100" s="188">
        <v>321</v>
      </c>
    </row>
    <row r="101" spans="2:11" s="76" customFormat="1" ht="15">
      <c r="B101" s="58" t="s">
        <v>115</v>
      </c>
      <c r="C101" s="54" t="s">
        <v>262</v>
      </c>
      <c r="D101" s="183"/>
      <c r="E101" s="183">
        <v>0</v>
      </c>
      <c r="F101" s="183">
        <v>0</v>
      </c>
      <c r="G101" s="184">
        <v>0</v>
      </c>
      <c r="H101" s="188">
        <v>0</v>
      </c>
      <c r="I101" s="188">
        <v>0</v>
      </c>
      <c r="J101" s="188">
        <v>0</v>
      </c>
      <c r="K101" s="188">
        <v>0</v>
      </c>
    </row>
    <row r="102" spans="2:11" s="34" customFormat="1" ht="15.75">
      <c r="B102" s="146" t="s">
        <v>116</v>
      </c>
      <c r="C102" s="150" t="s">
        <v>263</v>
      </c>
      <c r="D102" s="189">
        <f>D103+D104</f>
        <v>0</v>
      </c>
      <c r="E102" s="189">
        <f>E103+E104</f>
        <v>240.3</v>
      </c>
      <c r="F102" s="189">
        <f>F103+F104</f>
        <v>120</v>
      </c>
      <c r="G102" s="186">
        <f t="shared" si="3"/>
        <v>280</v>
      </c>
      <c r="H102" s="186">
        <f>H103+H104</f>
        <v>70</v>
      </c>
      <c r="I102" s="186">
        <f>I103+I104</f>
        <v>70</v>
      </c>
      <c r="J102" s="186">
        <f>J103+J104</f>
        <v>70</v>
      </c>
      <c r="K102" s="186">
        <f>K103+K104</f>
        <v>70</v>
      </c>
    </row>
    <row r="103" spans="2:11" s="76" customFormat="1" ht="27" customHeight="1">
      <c r="B103" s="58" t="s">
        <v>238</v>
      </c>
      <c r="C103" s="54" t="s">
        <v>264</v>
      </c>
      <c r="D103" s="183"/>
      <c r="E103" s="183">
        <v>240.3</v>
      </c>
      <c r="F103" s="183">
        <v>120</v>
      </c>
      <c r="G103" s="184">
        <f t="shared" si="3"/>
        <v>280</v>
      </c>
      <c r="H103" s="188">
        <v>70</v>
      </c>
      <c r="I103" s="188">
        <v>70</v>
      </c>
      <c r="J103" s="188">
        <v>70</v>
      </c>
      <c r="K103" s="188">
        <v>70</v>
      </c>
    </row>
    <row r="104" spans="2:11" s="75" customFormat="1" ht="16.5" customHeight="1">
      <c r="B104" s="77" t="s">
        <v>217</v>
      </c>
      <c r="C104" s="54" t="s">
        <v>265</v>
      </c>
      <c r="D104" s="190"/>
      <c r="E104" s="190"/>
      <c r="F104" s="190"/>
      <c r="G104" s="184">
        <f t="shared" si="3"/>
        <v>0</v>
      </c>
      <c r="H104" s="191"/>
      <c r="I104" s="191"/>
      <c r="J104" s="191"/>
      <c r="K104" s="191"/>
    </row>
    <row r="105" spans="2:11" ht="10.5" customHeight="1">
      <c r="B105" s="31"/>
      <c r="C105" s="71"/>
      <c r="D105" s="72"/>
      <c r="E105" s="72"/>
      <c r="F105" s="72"/>
      <c r="G105" s="73"/>
      <c r="H105" s="74"/>
      <c r="I105" s="74"/>
      <c r="J105" s="74"/>
      <c r="K105" s="74"/>
    </row>
    <row r="106" spans="2:11" s="45" customFormat="1" ht="15.75">
      <c r="B106" s="215" t="s">
        <v>271</v>
      </c>
      <c r="C106" s="216"/>
      <c r="D106" s="216"/>
      <c r="E106" s="216"/>
      <c r="F106" s="216"/>
      <c r="G106" s="216"/>
      <c r="H106" s="216"/>
      <c r="I106" s="216"/>
      <c r="J106" s="216"/>
      <c r="K106" s="216"/>
    </row>
    <row r="107" spans="2:11" s="45" customFormat="1" ht="15.75">
      <c r="B107" s="217"/>
      <c r="C107" s="216"/>
      <c r="D107" s="216"/>
      <c r="E107" s="216"/>
      <c r="F107" s="216"/>
      <c r="G107" s="216"/>
      <c r="H107" s="216"/>
      <c r="I107" s="216"/>
      <c r="J107" s="216"/>
      <c r="K107" s="216"/>
    </row>
    <row r="108" spans="2:11" ht="15">
      <c r="B108" s="317" t="s">
        <v>272</v>
      </c>
      <c r="C108" s="317"/>
      <c r="D108" s="218"/>
      <c r="E108" s="218"/>
      <c r="F108" s="218"/>
      <c r="G108" s="218"/>
      <c r="H108" s="218"/>
      <c r="I108" s="218"/>
      <c r="J108" s="218"/>
      <c r="K108" s="218"/>
    </row>
    <row r="109" spans="2:6" ht="15">
      <c r="B109" s="12"/>
      <c r="C109" s="13"/>
      <c r="D109" s="13"/>
      <c r="E109" s="13"/>
      <c r="F109" s="13"/>
    </row>
    <row r="110" spans="2:6" ht="15">
      <c r="B110" s="12"/>
      <c r="C110" s="13"/>
      <c r="D110" s="13"/>
      <c r="E110" s="13"/>
      <c r="F110" s="13"/>
    </row>
    <row r="111" spans="2:6" ht="15">
      <c r="B111" s="12"/>
      <c r="C111" s="13"/>
      <c r="D111" s="13"/>
      <c r="E111" s="13"/>
      <c r="F111" s="13"/>
    </row>
    <row r="112" spans="2:6" ht="15">
      <c r="B112" s="12"/>
      <c r="C112" s="13"/>
      <c r="D112" s="13"/>
      <c r="E112" s="13"/>
      <c r="F112" s="13"/>
    </row>
    <row r="113" spans="2:6" ht="15">
      <c r="B113" s="12"/>
      <c r="C113" s="13"/>
      <c r="D113" s="13"/>
      <c r="E113" s="13"/>
      <c r="F113" s="13"/>
    </row>
    <row r="114" spans="2:6" ht="15">
      <c r="B114" s="12"/>
      <c r="C114" s="13"/>
      <c r="D114" s="13"/>
      <c r="E114" s="13"/>
      <c r="F114" s="13"/>
    </row>
    <row r="115" spans="2:6" ht="15">
      <c r="B115" s="12"/>
      <c r="C115" s="13"/>
      <c r="D115" s="13"/>
      <c r="E115" s="13"/>
      <c r="F115" s="13"/>
    </row>
    <row r="116" spans="2:6" ht="15">
      <c r="B116" s="12"/>
      <c r="C116" s="13"/>
      <c r="D116" s="13"/>
      <c r="E116" s="13"/>
      <c r="F116" s="13"/>
    </row>
    <row r="117" spans="2:6" ht="15">
      <c r="B117" s="12"/>
      <c r="C117" s="13"/>
      <c r="D117" s="13"/>
      <c r="E117" s="13"/>
      <c r="F117" s="13"/>
    </row>
    <row r="118" spans="2:6" ht="15">
      <c r="B118" s="12"/>
      <c r="C118" s="13"/>
      <c r="D118" s="13"/>
      <c r="E118" s="13"/>
      <c r="F118" s="13"/>
    </row>
    <row r="119" spans="2:6" ht="15">
      <c r="B119" s="12"/>
      <c r="C119" s="13"/>
      <c r="D119" s="13"/>
      <c r="E119" s="13"/>
      <c r="F119" s="13"/>
    </row>
    <row r="120" spans="2:6" ht="15">
      <c r="B120" s="12"/>
      <c r="C120" s="13"/>
      <c r="D120" s="13"/>
      <c r="E120" s="13"/>
      <c r="F120" s="13"/>
    </row>
    <row r="121" spans="2:6" ht="15">
      <c r="B121" s="12"/>
      <c r="C121" s="13"/>
      <c r="D121" s="13"/>
      <c r="E121" s="13"/>
      <c r="F121" s="13"/>
    </row>
    <row r="122" spans="2:6" ht="15">
      <c r="B122" s="12"/>
      <c r="C122" s="13"/>
      <c r="D122" s="13"/>
      <c r="E122" s="13"/>
      <c r="F122" s="13"/>
    </row>
    <row r="123" ht="15">
      <c r="B123" s="9"/>
    </row>
    <row r="124" ht="15">
      <c r="B124" s="9"/>
    </row>
    <row r="125" ht="15">
      <c r="B125" s="9"/>
    </row>
    <row r="126" ht="15">
      <c r="B126" s="9"/>
    </row>
    <row r="127" ht="15">
      <c r="B127" s="9"/>
    </row>
    <row r="128" ht="15">
      <c r="B128" s="9"/>
    </row>
    <row r="129" ht="15">
      <c r="B129" s="9"/>
    </row>
    <row r="130" ht="15">
      <c r="B130" s="9"/>
    </row>
    <row r="131" ht="15">
      <c r="B131" s="9"/>
    </row>
    <row r="132" ht="15">
      <c r="B132" s="9"/>
    </row>
    <row r="133" ht="15">
      <c r="B133" s="9"/>
    </row>
    <row r="134" ht="15">
      <c r="B134" s="9"/>
    </row>
    <row r="135" ht="15">
      <c r="B135" s="9"/>
    </row>
    <row r="136" ht="15">
      <c r="B136" s="9"/>
    </row>
    <row r="137" ht="15">
      <c r="B137" s="9"/>
    </row>
    <row r="138" ht="15">
      <c r="B138" s="9"/>
    </row>
    <row r="139" ht="15">
      <c r="B139" s="9"/>
    </row>
    <row r="140" ht="15">
      <c r="B140" s="9"/>
    </row>
    <row r="141" ht="15">
      <c r="B141" s="9"/>
    </row>
    <row r="142" ht="15">
      <c r="B142" s="9"/>
    </row>
    <row r="143" ht="15">
      <c r="B143" s="9"/>
    </row>
    <row r="144" ht="15">
      <c r="B144" s="9"/>
    </row>
    <row r="145" ht="15">
      <c r="B145" s="9"/>
    </row>
    <row r="146" ht="15">
      <c r="B146" s="9"/>
    </row>
    <row r="147" ht="15">
      <c r="B147" s="9"/>
    </row>
    <row r="148" ht="15">
      <c r="B148" s="9"/>
    </row>
    <row r="149" ht="15">
      <c r="B149" s="9"/>
    </row>
    <row r="150" ht="15">
      <c r="B150" s="9"/>
    </row>
    <row r="151" ht="15">
      <c r="B151" s="9"/>
    </row>
    <row r="152" ht="15">
      <c r="B152" s="9"/>
    </row>
    <row r="153" ht="15">
      <c r="B153" s="9"/>
    </row>
    <row r="154" ht="15">
      <c r="B154" s="9"/>
    </row>
    <row r="155" ht="15">
      <c r="B155" s="9"/>
    </row>
    <row r="156" ht="15">
      <c r="B156" s="9"/>
    </row>
    <row r="157" ht="15">
      <c r="B157" s="9"/>
    </row>
    <row r="158" ht="15">
      <c r="B158" s="9"/>
    </row>
    <row r="159" ht="15">
      <c r="B159" s="9"/>
    </row>
    <row r="160" ht="15">
      <c r="B160" s="9"/>
    </row>
    <row r="161" ht="15">
      <c r="B161" s="9"/>
    </row>
    <row r="162" ht="15">
      <c r="B162" s="9"/>
    </row>
    <row r="163" ht="15">
      <c r="B163" s="9"/>
    </row>
    <row r="164" ht="15">
      <c r="B164" s="9"/>
    </row>
    <row r="165" ht="15">
      <c r="B165" s="9"/>
    </row>
    <row r="166" ht="15">
      <c r="B166" s="9"/>
    </row>
    <row r="167" ht="15">
      <c r="B167" s="9"/>
    </row>
    <row r="168" ht="15">
      <c r="B168" s="9"/>
    </row>
    <row r="169" ht="15">
      <c r="B169" s="9"/>
    </row>
    <row r="170" ht="15">
      <c r="B170" s="9"/>
    </row>
    <row r="171" ht="15">
      <c r="B171" s="9"/>
    </row>
    <row r="172" ht="15">
      <c r="B172" s="9"/>
    </row>
    <row r="173" ht="15">
      <c r="B173" s="9"/>
    </row>
    <row r="174" ht="15">
      <c r="B174" s="9"/>
    </row>
    <row r="175" ht="15">
      <c r="B175" s="9"/>
    </row>
    <row r="176" ht="15">
      <c r="B176" s="9"/>
    </row>
    <row r="177" ht="15">
      <c r="B177" s="9"/>
    </row>
    <row r="178" ht="15">
      <c r="B178" s="9"/>
    </row>
    <row r="179" ht="15">
      <c r="B179" s="9"/>
    </row>
    <row r="180" ht="15">
      <c r="B180" s="9"/>
    </row>
    <row r="181" ht="15">
      <c r="B181" s="9"/>
    </row>
    <row r="182" ht="15">
      <c r="B182" s="9"/>
    </row>
    <row r="183" ht="15">
      <c r="B183" s="9"/>
    </row>
    <row r="184" ht="15">
      <c r="B184" s="9"/>
    </row>
    <row r="185" ht="15">
      <c r="B185" s="9"/>
    </row>
    <row r="186" ht="15">
      <c r="B186" s="9"/>
    </row>
    <row r="187" ht="15">
      <c r="B187" s="9"/>
    </row>
    <row r="188" ht="15">
      <c r="B188" s="9"/>
    </row>
    <row r="189" ht="15">
      <c r="B189" s="9"/>
    </row>
    <row r="190" ht="15">
      <c r="B190" s="9"/>
    </row>
    <row r="191" ht="15">
      <c r="B191" s="9"/>
    </row>
    <row r="192" ht="15">
      <c r="B192" s="9"/>
    </row>
    <row r="193" ht="15">
      <c r="B193" s="9"/>
    </row>
    <row r="194" ht="15">
      <c r="B194" s="9"/>
    </row>
    <row r="195" ht="15">
      <c r="B195" s="9"/>
    </row>
    <row r="196" ht="15">
      <c r="B196" s="9"/>
    </row>
    <row r="197" ht="15">
      <c r="B197" s="9"/>
    </row>
    <row r="198" ht="15">
      <c r="B198" s="9"/>
    </row>
    <row r="199" ht="15">
      <c r="B199" s="9"/>
    </row>
    <row r="200" ht="15">
      <c r="B200" s="9"/>
    </row>
    <row r="201" ht="15">
      <c r="B201" s="9"/>
    </row>
    <row r="202" ht="15">
      <c r="B202" s="9"/>
    </row>
    <row r="203" ht="15">
      <c r="B203" s="9"/>
    </row>
    <row r="204" ht="15">
      <c r="B204" s="9"/>
    </row>
    <row r="205" ht="15">
      <c r="B205" s="9"/>
    </row>
    <row r="206" ht="15">
      <c r="B206" s="9"/>
    </row>
    <row r="207" ht="15">
      <c r="B207" s="9"/>
    </row>
    <row r="208" ht="15">
      <c r="B208" s="9"/>
    </row>
    <row r="209" ht="15">
      <c r="B209" s="9"/>
    </row>
    <row r="210" ht="15">
      <c r="B210" s="9"/>
    </row>
    <row r="211" ht="15">
      <c r="B211" s="9"/>
    </row>
    <row r="212" ht="15">
      <c r="B212" s="9"/>
    </row>
    <row r="213" ht="15">
      <c r="B213" s="9"/>
    </row>
    <row r="214" ht="15">
      <c r="B214" s="9"/>
    </row>
    <row r="215" ht="15">
      <c r="B215" s="9"/>
    </row>
    <row r="216" ht="15">
      <c r="B216" s="9"/>
    </row>
    <row r="217" ht="15">
      <c r="B217" s="9"/>
    </row>
    <row r="218" ht="15">
      <c r="B218" s="9"/>
    </row>
    <row r="219" ht="15">
      <c r="B219" s="9"/>
    </row>
    <row r="220" ht="15">
      <c r="B220" s="9"/>
    </row>
    <row r="221" ht="15">
      <c r="B221" s="9"/>
    </row>
    <row r="222" ht="15">
      <c r="B222" s="9"/>
    </row>
    <row r="223" ht="15">
      <c r="B223" s="9"/>
    </row>
    <row r="224" ht="15">
      <c r="B224" s="9"/>
    </row>
    <row r="225" ht="15">
      <c r="B225" s="9"/>
    </row>
    <row r="226" ht="15">
      <c r="B226" s="9"/>
    </row>
    <row r="227" ht="15">
      <c r="B227" s="9"/>
    </row>
    <row r="228" ht="15">
      <c r="B228" s="9"/>
    </row>
    <row r="229" ht="15">
      <c r="B229" s="9"/>
    </row>
    <row r="230" ht="15">
      <c r="B230" s="9"/>
    </row>
    <row r="231" ht="15">
      <c r="B231" s="9"/>
    </row>
    <row r="232" ht="15">
      <c r="B232" s="9"/>
    </row>
    <row r="233" ht="15">
      <c r="B233" s="9"/>
    </row>
    <row r="234" ht="15">
      <c r="B234" s="9"/>
    </row>
    <row r="235" ht="15">
      <c r="B235" s="9"/>
    </row>
    <row r="236" ht="15">
      <c r="B236" s="9"/>
    </row>
    <row r="237" ht="15">
      <c r="B237" s="9"/>
    </row>
    <row r="238" ht="15">
      <c r="B238" s="9"/>
    </row>
    <row r="239" ht="15">
      <c r="B239" s="9"/>
    </row>
    <row r="240" ht="15">
      <c r="B240" s="9"/>
    </row>
    <row r="241" ht="15">
      <c r="B241" s="9"/>
    </row>
    <row r="242" ht="15">
      <c r="B242" s="9"/>
    </row>
    <row r="243" ht="15">
      <c r="B243" s="9"/>
    </row>
    <row r="244" ht="15">
      <c r="B244" s="9"/>
    </row>
    <row r="245" ht="15">
      <c r="B245" s="9"/>
    </row>
    <row r="246" ht="15">
      <c r="B246" s="9"/>
    </row>
    <row r="247" ht="15">
      <c r="B247" s="9"/>
    </row>
    <row r="248" ht="15">
      <c r="B248" s="9"/>
    </row>
    <row r="249" ht="15">
      <c r="B249" s="9"/>
    </row>
    <row r="250" ht="15">
      <c r="B250" s="9"/>
    </row>
    <row r="251" ht="15">
      <c r="B251" s="9"/>
    </row>
    <row r="252" ht="15">
      <c r="B252" s="9"/>
    </row>
    <row r="253" ht="15">
      <c r="B253" s="9"/>
    </row>
    <row r="254" ht="15">
      <c r="B254" s="9"/>
    </row>
    <row r="255" ht="15">
      <c r="B255" s="9"/>
    </row>
    <row r="256" ht="15">
      <c r="B256" s="9"/>
    </row>
    <row r="257" ht="15">
      <c r="B257" s="9"/>
    </row>
    <row r="258" ht="15">
      <c r="B258" s="9"/>
    </row>
    <row r="259" ht="15">
      <c r="B259" s="9"/>
    </row>
    <row r="260" ht="15">
      <c r="B260" s="9"/>
    </row>
    <row r="261" ht="15">
      <c r="B261" s="9"/>
    </row>
    <row r="262" ht="15">
      <c r="B262" s="9"/>
    </row>
    <row r="263" ht="15">
      <c r="B263" s="9"/>
    </row>
    <row r="264" ht="15">
      <c r="B264" s="9"/>
    </row>
    <row r="265" ht="15">
      <c r="B265" s="9"/>
    </row>
    <row r="266" ht="15">
      <c r="B266" s="9"/>
    </row>
    <row r="267" ht="15">
      <c r="B267" s="9"/>
    </row>
    <row r="268" ht="15">
      <c r="B268" s="9"/>
    </row>
    <row r="269" ht="15">
      <c r="B269" s="9"/>
    </row>
    <row r="270" ht="15">
      <c r="B270" s="9"/>
    </row>
    <row r="271" ht="15">
      <c r="B271" s="9"/>
    </row>
    <row r="272" ht="15">
      <c r="B272" s="9"/>
    </row>
    <row r="273" ht="15">
      <c r="B273" s="9"/>
    </row>
    <row r="274" ht="15">
      <c r="B274" s="9"/>
    </row>
    <row r="275" ht="15">
      <c r="B275" s="9"/>
    </row>
  </sheetData>
  <sheetProtection/>
  <mergeCells count="42">
    <mergeCell ref="C30:K30"/>
    <mergeCell ref="D43:K43"/>
    <mergeCell ref="C59:K59"/>
    <mergeCell ref="B67:K67"/>
    <mergeCell ref="B83:K83"/>
    <mergeCell ref="B108:C108"/>
    <mergeCell ref="B24:K24"/>
    <mergeCell ref="B26:K26"/>
    <mergeCell ref="B27:K27"/>
    <mergeCell ref="B28:B29"/>
    <mergeCell ref="C28:C29"/>
    <mergeCell ref="G28:G29"/>
    <mergeCell ref="H28:K28"/>
    <mergeCell ref="C17:H17"/>
    <mergeCell ref="I17:J17"/>
    <mergeCell ref="C18:H18"/>
    <mergeCell ref="I18:J23"/>
    <mergeCell ref="K18:K23"/>
    <mergeCell ref="C19:H19"/>
    <mergeCell ref="C20:H20"/>
    <mergeCell ref="C21:H21"/>
    <mergeCell ref="C22:H22"/>
    <mergeCell ref="C23:H23"/>
    <mergeCell ref="C14:H14"/>
    <mergeCell ref="I14:J14"/>
    <mergeCell ref="C15:H15"/>
    <mergeCell ref="I15:J15"/>
    <mergeCell ref="C16:H16"/>
    <mergeCell ref="I16:J16"/>
    <mergeCell ref="B8:C8"/>
    <mergeCell ref="H8:K8"/>
    <mergeCell ref="H10:J10"/>
    <mergeCell ref="C12:H12"/>
    <mergeCell ref="I12:J12"/>
    <mergeCell ref="C13:H13"/>
    <mergeCell ref="I13:J13"/>
    <mergeCell ref="B1:C1"/>
    <mergeCell ref="H1:K1"/>
    <mergeCell ref="H2:K2"/>
    <mergeCell ref="B4:C4"/>
    <mergeCell ref="H4:K4"/>
    <mergeCell ref="H7:K7"/>
  </mergeCells>
  <printOptions/>
  <pageMargins left="0" right="0" top="0" bottom="0" header="0" footer="0"/>
  <pageSetup fitToHeight="13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89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2.75390625" style="1" customWidth="1"/>
    <col min="2" max="2" width="43.75390625" style="1" customWidth="1"/>
    <col min="3" max="3" width="8.25390625" style="11" bestFit="1" customWidth="1"/>
    <col min="4" max="4" width="9.875" style="11" customWidth="1"/>
    <col min="5" max="5" width="9.875" style="11" hidden="1" customWidth="1"/>
    <col min="6" max="6" width="9.625" style="11" bestFit="1" customWidth="1"/>
    <col min="7" max="7" width="13.375" style="1" customWidth="1"/>
    <col min="8" max="8" width="11.125" style="1" customWidth="1"/>
    <col min="9" max="9" width="11.625" style="1" customWidth="1"/>
    <col min="10" max="10" width="11.875" style="1" customWidth="1"/>
    <col min="11" max="11" width="13.375" style="1" customWidth="1"/>
    <col min="12" max="16384" width="9.125" style="1" customWidth="1"/>
  </cols>
  <sheetData>
    <row r="1" spans="9:11" ht="15">
      <c r="I1" s="319"/>
      <c r="J1" s="319"/>
      <c r="K1" s="319"/>
    </row>
    <row r="3" ht="15">
      <c r="K3" s="1" t="s">
        <v>118</v>
      </c>
    </row>
    <row r="4" spans="3:11" ht="15.75" thickBot="1">
      <c r="C4" s="2"/>
      <c r="D4" s="2"/>
      <c r="E4" s="2"/>
      <c r="F4" s="2"/>
      <c r="G4" s="2"/>
      <c r="H4" s="2"/>
      <c r="I4" s="2"/>
      <c r="J4" s="2"/>
      <c r="K4" s="2"/>
    </row>
    <row r="5" spans="2:11" ht="15.75">
      <c r="B5" s="321" t="s">
        <v>119</v>
      </c>
      <c r="C5" s="322"/>
      <c r="D5" s="322"/>
      <c r="E5" s="322"/>
      <c r="F5" s="322"/>
      <c r="G5" s="322"/>
      <c r="H5" s="322"/>
      <c r="I5" s="322"/>
      <c r="J5" s="322"/>
      <c r="K5" s="323"/>
    </row>
    <row r="6" spans="2:11" ht="15" customHeight="1">
      <c r="B6" s="326"/>
      <c r="C6" s="320" t="s">
        <v>38</v>
      </c>
      <c r="D6" s="320" t="s">
        <v>278</v>
      </c>
      <c r="E6" s="226"/>
      <c r="F6" s="320" t="s">
        <v>280</v>
      </c>
      <c r="G6" s="324" t="s">
        <v>293</v>
      </c>
      <c r="H6" s="309" t="s">
        <v>124</v>
      </c>
      <c r="I6" s="310"/>
      <c r="J6" s="310"/>
      <c r="K6" s="325"/>
    </row>
    <row r="7" spans="2:11" ht="36.75" customHeight="1">
      <c r="B7" s="327"/>
      <c r="C7" s="320"/>
      <c r="D7" s="320"/>
      <c r="E7" s="226" t="s">
        <v>279</v>
      </c>
      <c r="F7" s="320"/>
      <c r="G7" s="324"/>
      <c r="H7" s="51" t="s">
        <v>120</v>
      </c>
      <c r="I7" s="51" t="s">
        <v>121</v>
      </c>
      <c r="J7" s="51" t="s">
        <v>122</v>
      </c>
      <c r="K7" s="98" t="s">
        <v>123</v>
      </c>
    </row>
    <row r="8" spans="2:11" s="10" customFormat="1" ht="15.75">
      <c r="B8" s="99" t="s">
        <v>125</v>
      </c>
      <c r="C8" s="96" t="s">
        <v>25</v>
      </c>
      <c r="D8" s="192">
        <f>D9+D10</f>
        <v>0</v>
      </c>
      <c r="E8" s="192">
        <f>E9+E10</f>
        <v>2502.1</v>
      </c>
      <c r="F8" s="192">
        <f>F9+F10</f>
        <v>3489</v>
      </c>
      <c r="G8" s="199">
        <f aca="true" t="shared" si="0" ref="G8:G13">SUM(H8:K8)</f>
        <v>3642.4</v>
      </c>
      <c r="H8" s="227">
        <f>H9+H10</f>
        <v>910.6</v>
      </c>
      <c r="I8" s="199">
        <f>I9+I10</f>
        <v>910.6</v>
      </c>
      <c r="J8" s="199">
        <f>J9+J10</f>
        <v>910.6</v>
      </c>
      <c r="K8" s="199">
        <f>K9+K10</f>
        <v>910.6</v>
      </c>
    </row>
    <row r="9" spans="2:11" s="75" customFormat="1" ht="14.25" customHeight="1">
      <c r="B9" s="100" t="s">
        <v>126</v>
      </c>
      <c r="C9" s="54" t="s">
        <v>127</v>
      </c>
      <c r="D9" s="193"/>
      <c r="E9" s="193">
        <v>290</v>
      </c>
      <c r="F9" s="193">
        <v>318</v>
      </c>
      <c r="G9" s="167">
        <f t="shared" si="0"/>
        <v>430.4</v>
      </c>
      <c r="H9" s="201">
        <v>107.6</v>
      </c>
      <c r="I9" s="201">
        <v>107.6</v>
      </c>
      <c r="J9" s="201">
        <v>107.6</v>
      </c>
      <c r="K9" s="202">
        <v>107.6</v>
      </c>
    </row>
    <row r="10" spans="2:11" s="75" customFormat="1" ht="15">
      <c r="B10" s="100" t="s">
        <v>128</v>
      </c>
      <c r="C10" s="54" t="s">
        <v>129</v>
      </c>
      <c r="D10" s="193"/>
      <c r="E10" s="193" t="s">
        <v>304</v>
      </c>
      <c r="F10" s="193">
        <v>3171</v>
      </c>
      <c r="G10" s="200">
        <f t="shared" si="0"/>
        <v>3212</v>
      </c>
      <c r="H10" s="201">
        <v>803</v>
      </c>
      <c r="I10" s="201">
        <v>803</v>
      </c>
      <c r="J10" s="201">
        <v>803</v>
      </c>
      <c r="K10" s="202">
        <v>803</v>
      </c>
    </row>
    <row r="11" spans="2:11" s="34" customFormat="1" ht="15.75">
      <c r="B11" s="99" t="s">
        <v>6</v>
      </c>
      <c r="C11" s="97" t="s">
        <v>26</v>
      </c>
      <c r="D11" s="192"/>
      <c r="E11" s="192">
        <v>5789.5</v>
      </c>
      <c r="F11" s="192">
        <v>5794</v>
      </c>
      <c r="G11" s="199">
        <f t="shared" si="0"/>
        <v>6598.4</v>
      </c>
      <c r="H11" s="199">
        <v>1649.6</v>
      </c>
      <c r="I11" s="199">
        <v>1649.6</v>
      </c>
      <c r="J11" s="199">
        <v>1649.6</v>
      </c>
      <c r="K11" s="203">
        <v>1649.6</v>
      </c>
    </row>
    <row r="12" spans="2:11" s="10" customFormat="1" ht="15.75">
      <c r="B12" s="99" t="s">
        <v>7</v>
      </c>
      <c r="C12" s="97" t="s">
        <v>27</v>
      </c>
      <c r="D12" s="194"/>
      <c r="E12" s="194">
        <v>1172.4</v>
      </c>
      <c r="F12" s="194">
        <v>1276</v>
      </c>
      <c r="G12" s="204">
        <f t="shared" si="0"/>
        <v>1452</v>
      </c>
      <c r="H12" s="204">
        <v>363</v>
      </c>
      <c r="I12" s="204">
        <v>363</v>
      </c>
      <c r="J12" s="204">
        <v>363</v>
      </c>
      <c r="K12" s="205">
        <v>363</v>
      </c>
    </row>
    <row r="13" spans="2:11" s="10" customFormat="1" ht="15.75">
      <c r="B13" s="101" t="s">
        <v>8</v>
      </c>
      <c r="C13" s="97" t="s">
        <v>28</v>
      </c>
      <c r="D13" s="195"/>
      <c r="E13" s="195">
        <v>856.4</v>
      </c>
      <c r="F13" s="195">
        <v>874</v>
      </c>
      <c r="G13" s="160">
        <f t="shared" si="0"/>
        <v>876</v>
      </c>
      <c r="H13" s="199">
        <v>219</v>
      </c>
      <c r="I13" s="199">
        <v>219</v>
      </c>
      <c r="J13" s="199">
        <v>219</v>
      </c>
      <c r="K13" s="203">
        <v>219</v>
      </c>
    </row>
    <row r="14" spans="2:11" s="10" customFormat="1" ht="15.75">
      <c r="B14" s="101" t="s">
        <v>130</v>
      </c>
      <c r="C14" s="97" t="s">
        <v>64</v>
      </c>
      <c r="D14" s="194"/>
      <c r="E14" s="194">
        <v>650.6</v>
      </c>
      <c r="F14" s="194">
        <v>831</v>
      </c>
      <c r="G14" s="204">
        <f>SUM(H14:K14)</f>
        <v>1344</v>
      </c>
      <c r="H14" s="204">
        <v>336</v>
      </c>
      <c r="I14" s="204">
        <v>336</v>
      </c>
      <c r="J14" s="204">
        <v>336</v>
      </c>
      <c r="K14" s="205">
        <v>336</v>
      </c>
    </row>
    <row r="15" spans="2:11" s="10" customFormat="1" ht="16.5" thickBot="1">
      <c r="B15" s="102" t="s">
        <v>131</v>
      </c>
      <c r="C15" s="103" t="s">
        <v>65</v>
      </c>
      <c r="D15" s="196">
        <f>D8+D11+D12+D13+D14</f>
        <v>0</v>
      </c>
      <c r="E15" s="196">
        <f>E8+E11+E12+E13+E14</f>
        <v>10971</v>
      </c>
      <c r="F15" s="196">
        <f>F8+F11+F12+F13+F14</f>
        <v>12264</v>
      </c>
      <c r="G15" s="206">
        <f>SUM(H15:K15)</f>
        <v>13912.8</v>
      </c>
      <c r="H15" s="206">
        <f>H8+H11+H12+H13+H14</f>
        <v>3478.2</v>
      </c>
      <c r="I15" s="206">
        <f>I8+I11+I12+I13+I14</f>
        <v>3478.2</v>
      </c>
      <c r="J15" s="206">
        <f>J8+J11+J12+J13+J14</f>
        <v>3478.2</v>
      </c>
      <c r="K15" s="206">
        <f>K8+K11+K12+K13+K14</f>
        <v>3478.2</v>
      </c>
    </row>
    <row r="16" spans="2:11" ht="16.5" customHeight="1">
      <c r="B16" s="35"/>
      <c r="C16" s="33"/>
      <c r="D16" s="36"/>
      <c r="E16" s="36"/>
      <c r="F16" s="36"/>
      <c r="G16" s="37"/>
      <c r="H16" s="38"/>
      <c r="I16" s="38"/>
      <c r="J16" s="38"/>
      <c r="K16" s="38"/>
    </row>
    <row r="17" spans="2:11" ht="16.5" customHeight="1">
      <c r="B17" s="35"/>
      <c r="C17" s="33"/>
      <c r="D17" s="36"/>
      <c r="E17" s="36"/>
      <c r="F17" s="36"/>
      <c r="G17" s="37"/>
      <c r="H17" s="38"/>
      <c r="I17" s="38"/>
      <c r="J17" s="38"/>
      <c r="K17" s="38"/>
    </row>
    <row r="18" spans="3:11" ht="15">
      <c r="C18" s="1"/>
      <c r="D18" s="1"/>
      <c r="E18" s="1"/>
      <c r="F18" s="1"/>
      <c r="G18" s="20"/>
      <c r="H18" s="20"/>
      <c r="I18" s="20"/>
      <c r="J18" s="20"/>
      <c r="K18" s="20"/>
    </row>
    <row r="19" spans="2:13" s="45" customFormat="1" ht="15.75">
      <c r="B19" s="215" t="s">
        <v>273</v>
      </c>
      <c r="C19" s="216"/>
      <c r="D19" s="216"/>
      <c r="E19" s="216"/>
      <c r="F19" s="216"/>
      <c r="G19" s="41"/>
      <c r="H19" s="41"/>
      <c r="I19" s="41"/>
      <c r="J19" s="41"/>
      <c r="K19" s="41"/>
      <c r="L19" s="41"/>
      <c r="M19" s="41"/>
    </row>
    <row r="20" spans="2:13" s="45" customFormat="1" ht="15.75">
      <c r="B20" s="217"/>
      <c r="C20" s="216"/>
      <c r="D20" s="216"/>
      <c r="E20" s="216"/>
      <c r="F20" s="216"/>
      <c r="G20" s="41"/>
      <c r="H20" s="41"/>
      <c r="I20" s="41"/>
      <c r="J20" s="41"/>
      <c r="K20" s="41"/>
      <c r="L20" s="41"/>
      <c r="M20" s="41"/>
    </row>
    <row r="21" spans="2:13" ht="15">
      <c r="B21" s="218"/>
      <c r="C21" s="218"/>
      <c r="D21" s="218"/>
      <c r="E21" s="218"/>
      <c r="F21" s="218"/>
      <c r="G21" s="49"/>
      <c r="H21" s="49"/>
      <c r="I21" s="49"/>
      <c r="J21" s="49"/>
      <c r="K21" s="49"/>
      <c r="L21" s="49"/>
      <c r="M21" s="49"/>
    </row>
    <row r="22" spans="2:13" ht="15">
      <c r="B22" s="318"/>
      <c r="C22" s="318"/>
      <c r="D22" s="218"/>
      <c r="E22" s="218"/>
      <c r="F22" s="218"/>
      <c r="G22" s="49"/>
      <c r="H22" s="49"/>
      <c r="I22" s="49"/>
      <c r="J22" s="49"/>
      <c r="K22" s="49"/>
      <c r="L22" s="49"/>
      <c r="M22" s="49"/>
    </row>
    <row r="23" ht="15">
      <c r="B23" s="9"/>
    </row>
    <row r="24" spans="2:6" ht="15">
      <c r="B24" s="12"/>
      <c r="C24" s="13"/>
      <c r="D24" s="13"/>
      <c r="E24" s="13"/>
      <c r="F24" s="13"/>
    </row>
    <row r="25" spans="2:6" ht="15">
      <c r="B25" s="12"/>
      <c r="C25" s="13"/>
      <c r="D25" s="13"/>
      <c r="E25" s="13"/>
      <c r="F25" s="13"/>
    </row>
    <row r="26" spans="2:6" ht="15">
      <c r="B26" s="12"/>
      <c r="C26" s="13"/>
      <c r="D26" s="13"/>
      <c r="E26" s="13"/>
      <c r="F26" s="13"/>
    </row>
    <row r="27" spans="2:6" ht="15">
      <c r="B27" s="12"/>
      <c r="C27" s="13"/>
      <c r="D27" s="13"/>
      <c r="E27" s="13"/>
      <c r="F27" s="13"/>
    </row>
    <row r="28" spans="2:6" ht="15">
      <c r="B28" s="12"/>
      <c r="C28" s="13"/>
      <c r="D28" s="13"/>
      <c r="E28" s="13"/>
      <c r="F28" s="13"/>
    </row>
    <row r="29" spans="2:6" ht="15">
      <c r="B29" s="12"/>
      <c r="C29" s="13"/>
      <c r="D29" s="13"/>
      <c r="E29" s="13"/>
      <c r="F29" s="13"/>
    </row>
    <row r="30" spans="2:6" ht="15">
      <c r="B30" s="12"/>
      <c r="C30" s="13"/>
      <c r="D30" s="13"/>
      <c r="E30" s="13"/>
      <c r="F30" s="13"/>
    </row>
    <row r="31" spans="2:6" ht="15">
      <c r="B31" s="12"/>
      <c r="C31" s="13"/>
      <c r="D31" s="13"/>
      <c r="E31" s="13"/>
      <c r="F31" s="13"/>
    </row>
    <row r="32" spans="2:6" ht="15">
      <c r="B32" s="12"/>
      <c r="C32" s="13"/>
      <c r="D32" s="13"/>
      <c r="E32" s="13"/>
      <c r="F32" s="13"/>
    </row>
    <row r="33" spans="2:6" ht="15">
      <c r="B33" s="12"/>
      <c r="C33" s="13"/>
      <c r="D33" s="13"/>
      <c r="E33" s="13"/>
      <c r="F33" s="13"/>
    </row>
    <row r="34" spans="2:6" ht="15">
      <c r="B34" s="12"/>
      <c r="C34" s="13"/>
      <c r="D34" s="13"/>
      <c r="E34" s="13"/>
      <c r="F34" s="13"/>
    </row>
    <row r="35" spans="2:6" ht="15">
      <c r="B35" s="12"/>
      <c r="C35" s="13"/>
      <c r="D35" s="13"/>
      <c r="E35" s="13"/>
      <c r="F35" s="13"/>
    </row>
    <row r="36" spans="2:6" ht="15">
      <c r="B36" s="12"/>
      <c r="C36" s="13"/>
      <c r="D36" s="13"/>
      <c r="E36" s="13"/>
      <c r="F36" s="13"/>
    </row>
    <row r="37" ht="15">
      <c r="B37" s="9"/>
    </row>
    <row r="38" ht="15">
      <c r="B38" s="9"/>
    </row>
    <row r="39" ht="15">
      <c r="B39" s="9"/>
    </row>
    <row r="40" ht="15">
      <c r="B40" s="9"/>
    </row>
    <row r="41" ht="15">
      <c r="B41" s="9"/>
    </row>
    <row r="42" ht="15">
      <c r="B42" s="9"/>
    </row>
    <row r="43" ht="15">
      <c r="B43" s="9"/>
    </row>
    <row r="44" ht="15">
      <c r="B44" s="9"/>
    </row>
    <row r="45" ht="15">
      <c r="B45" s="9"/>
    </row>
    <row r="46" ht="15">
      <c r="B46" s="9"/>
    </row>
    <row r="47" ht="15">
      <c r="B47" s="9"/>
    </row>
    <row r="48" ht="15">
      <c r="B48" s="9"/>
    </row>
    <row r="49" ht="15">
      <c r="B49" s="9"/>
    </row>
    <row r="50" ht="15">
      <c r="B50" s="9"/>
    </row>
    <row r="51" ht="15">
      <c r="B51" s="9"/>
    </row>
    <row r="52" ht="15">
      <c r="B52" s="9"/>
    </row>
    <row r="53" ht="15">
      <c r="B53" s="9"/>
    </row>
    <row r="54" ht="15">
      <c r="B54" s="9"/>
    </row>
    <row r="55" ht="15">
      <c r="B55" s="9"/>
    </row>
    <row r="56" ht="15">
      <c r="B56" s="9"/>
    </row>
    <row r="57" ht="15">
      <c r="B57" s="9"/>
    </row>
    <row r="58" ht="15">
      <c r="B58" s="9"/>
    </row>
    <row r="59" ht="15">
      <c r="B59" s="9"/>
    </row>
    <row r="60" ht="15">
      <c r="B60" s="9"/>
    </row>
    <row r="61" ht="15">
      <c r="B61" s="9"/>
    </row>
    <row r="62" ht="15">
      <c r="B62" s="9"/>
    </row>
    <row r="63" ht="15">
      <c r="B63" s="9"/>
    </row>
    <row r="64" ht="15">
      <c r="B64" s="9"/>
    </row>
    <row r="65" ht="15">
      <c r="B65" s="9"/>
    </row>
    <row r="66" ht="15">
      <c r="B66" s="9"/>
    </row>
    <row r="67" ht="15">
      <c r="B67" s="9"/>
    </row>
    <row r="68" ht="15">
      <c r="B68" s="9"/>
    </row>
    <row r="69" ht="15">
      <c r="B69" s="9"/>
    </row>
    <row r="70" ht="15">
      <c r="B70" s="9"/>
    </row>
    <row r="71" ht="15">
      <c r="B71" s="9"/>
    </row>
    <row r="72" ht="15">
      <c r="B72" s="9"/>
    </row>
    <row r="73" ht="15">
      <c r="B73" s="9"/>
    </row>
    <row r="74" ht="15">
      <c r="B74" s="9"/>
    </row>
    <row r="75" ht="15">
      <c r="B75" s="9"/>
    </row>
    <row r="76" ht="15">
      <c r="B76" s="9"/>
    </row>
    <row r="77" ht="15">
      <c r="B77" s="9"/>
    </row>
    <row r="78" ht="15">
      <c r="B78" s="9"/>
    </row>
    <row r="79" ht="15">
      <c r="B79" s="9"/>
    </row>
    <row r="80" ht="15">
      <c r="B80" s="9"/>
    </row>
    <row r="81" ht="15">
      <c r="B81" s="9"/>
    </row>
    <row r="82" ht="15">
      <c r="B82" s="9"/>
    </row>
    <row r="83" ht="15">
      <c r="B83" s="9"/>
    </row>
    <row r="84" ht="15">
      <c r="B84" s="9"/>
    </row>
    <row r="85" ht="15">
      <c r="B85" s="9"/>
    </row>
    <row r="86" ht="15">
      <c r="B86" s="9"/>
    </row>
    <row r="87" ht="15">
      <c r="B87" s="9"/>
    </row>
    <row r="88" ht="15">
      <c r="B88" s="9"/>
    </row>
    <row r="89" ht="15">
      <c r="B89" s="9"/>
    </row>
    <row r="90" ht="15">
      <c r="B90" s="9"/>
    </row>
    <row r="91" ht="15">
      <c r="B91" s="9"/>
    </row>
    <row r="92" ht="15">
      <c r="B92" s="9"/>
    </row>
    <row r="93" ht="15">
      <c r="B93" s="9"/>
    </row>
    <row r="94" ht="15">
      <c r="B94" s="9"/>
    </row>
    <row r="95" ht="15">
      <c r="B95" s="9"/>
    </row>
    <row r="96" ht="15">
      <c r="B96" s="9"/>
    </row>
    <row r="97" ht="15">
      <c r="B97" s="9"/>
    </row>
    <row r="98" ht="15">
      <c r="B98" s="9"/>
    </row>
    <row r="99" ht="15">
      <c r="B99" s="9"/>
    </row>
    <row r="100" ht="15">
      <c r="B100" s="9"/>
    </row>
    <row r="101" ht="15">
      <c r="B101" s="9"/>
    </row>
    <row r="102" ht="15">
      <c r="B102" s="9"/>
    </row>
    <row r="103" ht="15">
      <c r="B103" s="9"/>
    </row>
    <row r="104" ht="15">
      <c r="B104" s="9"/>
    </row>
    <row r="105" ht="15">
      <c r="B105" s="9"/>
    </row>
    <row r="106" ht="15">
      <c r="B106" s="9"/>
    </row>
    <row r="107" ht="15">
      <c r="B107" s="9"/>
    </row>
    <row r="108" ht="15">
      <c r="B108" s="9"/>
    </row>
    <row r="109" ht="15">
      <c r="B109" s="9"/>
    </row>
    <row r="110" ht="15">
      <c r="B110" s="9"/>
    </row>
    <row r="111" ht="15">
      <c r="B111" s="9"/>
    </row>
    <row r="112" ht="15">
      <c r="B112" s="9"/>
    </row>
    <row r="113" ht="15">
      <c r="B113" s="9"/>
    </row>
    <row r="114" ht="15">
      <c r="B114" s="9"/>
    </row>
    <row r="115" ht="15">
      <c r="B115" s="9"/>
    </row>
    <row r="116" ht="15">
      <c r="B116" s="9"/>
    </row>
    <row r="117" ht="15">
      <c r="B117" s="9"/>
    </row>
    <row r="118" ht="15">
      <c r="B118" s="9"/>
    </row>
    <row r="119" ht="15">
      <c r="B119" s="9"/>
    </row>
    <row r="120" ht="15">
      <c r="B120" s="9"/>
    </row>
    <row r="121" ht="15">
      <c r="B121" s="9"/>
    </row>
    <row r="122" ht="15">
      <c r="B122" s="9"/>
    </row>
    <row r="123" ht="15">
      <c r="B123" s="9"/>
    </row>
    <row r="124" ht="15">
      <c r="B124" s="9"/>
    </row>
    <row r="125" ht="15">
      <c r="B125" s="9"/>
    </row>
    <row r="126" ht="15">
      <c r="B126" s="9"/>
    </row>
    <row r="127" ht="15">
      <c r="B127" s="9"/>
    </row>
    <row r="128" ht="15">
      <c r="B128" s="9"/>
    </row>
    <row r="129" ht="15">
      <c r="B129" s="9"/>
    </row>
    <row r="130" ht="15">
      <c r="B130" s="9"/>
    </row>
    <row r="131" ht="15">
      <c r="B131" s="9"/>
    </row>
    <row r="132" ht="15">
      <c r="B132" s="9"/>
    </row>
    <row r="133" ht="15">
      <c r="B133" s="9"/>
    </row>
    <row r="134" ht="15">
      <c r="B134" s="9"/>
    </row>
    <row r="135" ht="15">
      <c r="B135" s="9"/>
    </row>
    <row r="136" ht="15">
      <c r="B136" s="9"/>
    </row>
    <row r="137" ht="15">
      <c r="B137" s="9"/>
    </row>
    <row r="138" ht="15">
      <c r="B138" s="9"/>
    </row>
    <row r="139" ht="15">
      <c r="B139" s="9"/>
    </row>
    <row r="140" ht="15">
      <c r="B140" s="9"/>
    </row>
    <row r="141" ht="15">
      <c r="B141" s="9"/>
    </row>
    <row r="142" ht="15">
      <c r="B142" s="9"/>
    </row>
    <row r="143" ht="15">
      <c r="B143" s="9"/>
    </row>
    <row r="144" ht="15">
      <c r="B144" s="9"/>
    </row>
    <row r="145" ht="15">
      <c r="B145" s="9"/>
    </row>
    <row r="146" ht="15">
      <c r="B146" s="9"/>
    </row>
    <row r="147" ht="15">
      <c r="B147" s="9"/>
    </row>
    <row r="148" ht="15">
      <c r="B148" s="9"/>
    </row>
    <row r="149" ht="15">
      <c r="B149" s="9"/>
    </row>
    <row r="150" ht="15">
      <c r="B150" s="9"/>
    </row>
    <row r="151" ht="15">
      <c r="B151" s="9"/>
    </row>
    <row r="152" ht="15">
      <c r="B152" s="9"/>
    </row>
    <row r="153" ht="15">
      <c r="B153" s="9"/>
    </row>
    <row r="154" ht="15">
      <c r="B154" s="9"/>
    </row>
    <row r="155" ht="15">
      <c r="B155" s="9"/>
    </row>
    <row r="156" ht="15">
      <c r="B156" s="9"/>
    </row>
    <row r="157" ht="15">
      <c r="B157" s="9"/>
    </row>
    <row r="158" ht="15">
      <c r="B158" s="9"/>
    </row>
    <row r="159" ht="15">
      <c r="B159" s="9"/>
    </row>
    <row r="160" ht="15">
      <c r="B160" s="9"/>
    </row>
    <row r="161" ht="15">
      <c r="B161" s="9"/>
    </row>
    <row r="162" ht="15">
      <c r="B162" s="9"/>
    </row>
    <row r="163" ht="15">
      <c r="B163" s="9"/>
    </row>
    <row r="164" ht="15">
      <c r="B164" s="9"/>
    </row>
    <row r="165" ht="15">
      <c r="B165" s="9"/>
    </row>
    <row r="166" ht="15">
      <c r="B166" s="9"/>
    </row>
    <row r="167" ht="15">
      <c r="B167" s="9"/>
    </row>
    <row r="168" ht="15">
      <c r="B168" s="9"/>
    </row>
    <row r="169" ht="15">
      <c r="B169" s="9"/>
    </row>
    <row r="170" ht="15">
      <c r="B170" s="9"/>
    </row>
    <row r="171" ht="15">
      <c r="B171" s="9"/>
    </row>
    <row r="172" ht="15">
      <c r="B172" s="9"/>
    </row>
    <row r="173" ht="15">
      <c r="B173" s="9"/>
    </row>
    <row r="174" ht="15">
      <c r="B174" s="9"/>
    </row>
    <row r="175" ht="15">
      <c r="B175" s="9"/>
    </row>
    <row r="176" ht="15">
      <c r="B176" s="9"/>
    </row>
    <row r="177" ht="15">
      <c r="B177" s="9"/>
    </row>
    <row r="178" ht="15">
      <c r="B178" s="9"/>
    </row>
    <row r="179" ht="15">
      <c r="B179" s="9"/>
    </row>
    <row r="180" ht="15">
      <c r="B180" s="9"/>
    </row>
    <row r="181" ht="15">
      <c r="B181" s="9"/>
    </row>
    <row r="182" ht="15">
      <c r="B182" s="9"/>
    </row>
    <row r="183" ht="15">
      <c r="B183" s="9"/>
    </row>
    <row r="184" ht="15">
      <c r="B184" s="9"/>
    </row>
    <row r="185" ht="15">
      <c r="B185" s="9"/>
    </row>
    <row r="186" ht="15">
      <c r="B186" s="9"/>
    </row>
    <row r="187" ht="15">
      <c r="B187" s="9"/>
    </row>
    <row r="188" ht="15">
      <c r="B188" s="9"/>
    </row>
    <row r="189" ht="15">
      <c r="B189" s="9"/>
    </row>
  </sheetData>
  <sheetProtection/>
  <mergeCells count="9">
    <mergeCell ref="B22:C22"/>
    <mergeCell ref="I1:K1"/>
    <mergeCell ref="D6:D7"/>
    <mergeCell ref="F6:F7"/>
    <mergeCell ref="B5:K5"/>
    <mergeCell ref="C6:C7"/>
    <mergeCell ref="G6:G7"/>
    <mergeCell ref="H6:K6"/>
    <mergeCell ref="B6:B7"/>
  </mergeCells>
  <printOptions/>
  <pageMargins left="0.3937007874015748" right="0.3937007874015748" top="0.3937007874015748" bottom="0.3937007874015748" header="0" footer="0"/>
  <pageSetup firstPageNumber="6" useFirstPageNumber="1" fitToHeight="14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187"/>
  <sheetViews>
    <sheetView zoomScale="125" zoomScaleNormal="125" zoomScalePageLayoutView="0" workbookViewId="0" topLeftCell="A1">
      <selection activeCell="H1" sqref="H1:J1"/>
    </sheetView>
  </sheetViews>
  <sheetFormatPr defaultColWidth="9.00390625" defaultRowHeight="12.75"/>
  <cols>
    <col min="1" max="1" width="1.12109375" style="75" customWidth="1"/>
    <col min="2" max="2" width="23.75390625" style="75" customWidth="1"/>
    <col min="3" max="3" width="6.375" style="13" customWidth="1"/>
    <col min="4" max="4" width="8.375" style="13" customWidth="1"/>
    <col min="5" max="5" width="11.375" style="13" customWidth="1"/>
    <col min="6" max="6" width="9.25390625" style="75" customWidth="1"/>
    <col min="7" max="7" width="8.375" style="75" customWidth="1"/>
    <col min="8" max="10" width="8.625" style="75" customWidth="1"/>
    <col min="11" max="11" width="9.125" style="75" customWidth="1"/>
    <col min="12" max="12" width="14.125" style="75" customWidth="1"/>
    <col min="13" max="16384" width="9.125" style="75" customWidth="1"/>
  </cols>
  <sheetData>
    <row r="1" spans="8:10" ht="14.25">
      <c r="H1" s="329"/>
      <c r="I1" s="329"/>
      <c r="J1" s="329"/>
    </row>
    <row r="3" spans="9:10" ht="14.25">
      <c r="I3" s="329" t="s">
        <v>132</v>
      </c>
      <c r="J3" s="329"/>
    </row>
    <row r="4" spans="3:10" ht="15" thickBot="1">
      <c r="C4" s="106"/>
      <c r="D4" s="106"/>
      <c r="E4" s="106"/>
      <c r="F4" s="106"/>
      <c r="G4" s="106"/>
      <c r="H4" s="106"/>
      <c r="I4" s="106"/>
      <c r="J4" s="106"/>
    </row>
    <row r="5" spans="2:10" ht="15" thickBot="1">
      <c r="B5" s="330" t="s">
        <v>133</v>
      </c>
      <c r="C5" s="331"/>
      <c r="D5" s="331"/>
      <c r="E5" s="331"/>
      <c r="F5" s="331"/>
      <c r="G5" s="331"/>
      <c r="H5" s="331"/>
      <c r="I5" s="331"/>
      <c r="J5" s="332"/>
    </row>
    <row r="6" spans="2:10" ht="15" customHeight="1">
      <c r="B6" s="338"/>
      <c r="C6" s="333" t="s">
        <v>38</v>
      </c>
      <c r="D6" s="333" t="s">
        <v>137</v>
      </c>
      <c r="E6" s="333" t="s">
        <v>161</v>
      </c>
      <c r="F6" s="333" t="s">
        <v>60</v>
      </c>
      <c r="G6" s="335" t="s">
        <v>124</v>
      </c>
      <c r="H6" s="336"/>
      <c r="I6" s="336"/>
      <c r="J6" s="337"/>
    </row>
    <row r="7" spans="2:10" ht="39" customHeight="1" thickBot="1">
      <c r="B7" s="339"/>
      <c r="C7" s="334"/>
      <c r="D7" s="334"/>
      <c r="E7" s="334"/>
      <c r="F7" s="334"/>
      <c r="G7" s="104" t="s">
        <v>120</v>
      </c>
      <c r="H7" s="104" t="s">
        <v>121</v>
      </c>
      <c r="I7" s="104" t="s">
        <v>122</v>
      </c>
      <c r="J7" s="105" t="s">
        <v>123</v>
      </c>
    </row>
    <row r="8" spans="2:10" s="109" customFormat="1" ht="30">
      <c r="B8" s="107" t="s">
        <v>2</v>
      </c>
      <c r="C8" s="108" t="s">
        <v>25</v>
      </c>
      <c r="D8" s="114">
        <f>D9+D10+D11+D12+D13+D14+D15</f>
        <v>0</v>
      </c>
      <c r="E8" s="114">
        <f>E9+E10+E11+E12+E13+E14+E15</f>
        <v>21600</v>
      </c>
      <c r="F8" s="114">
        <f aca="true" t="shared" si="0" ref="F8:F15">SUM(G8:J8)</f>
        <v>28600</v>
      </c>
      <c r="G8" s="114">
        <f>G9+G10+G11+G12+G13+G14+G15</f>
        <v>0</v>
      </c>
      <c r="H8" s="114">
        <f>H9+H10+H11+H12+H13+H14+H15</f>
        <v>14300</v>
      </c>
      <c r="I8" s="114">
        <f>I9+I10+I11+I12+I13+I14+I15</f>
        <v>14300</v>
      </c>
      <c r="J8" s="114">
        <f>J9+J10+J11+J12+J13+J14+J15</f>
        <v>0</v>
      </c>
    </row>
    <row r="9" spans="2:10" s="76" customFormat="1" ht="28.5">
      <c r="B9" s="129" t="s">
        <v>327</v>
      </c>
      <c r="C9" s="110" t="s">
        <v>127</v>
      </c>
      <c r="D9" s="110">
        <v>0</v>
      </c>
      <c r="E9" s="110">
        <v>3600</v>
      </c>
      <c r="F9" s="114">
        <f t="shared" si="0"/>
        <v>9800</v>
      </c>
      <c r="G9" s="116">
        <v>0</v>
      </c>
      <c r="H9" s="116">
        <v>4900</v>
      </c>
      <c r="I9" s="116">
        <v>4900</v>
      </c>
      <c r="J9" s="117">
        <v>0</v>
      </c>
    </row>
    <row r="10" spans="2:10" s="76" customFormat="1" ht="42.75">
      <c r="B10" s="129" t="s">
        <v>328</v>
      </c>
      <c r="C10" s="110" t="s">
        <v>129</v>
      </c>
      <c r="D10" s="110">
        <v>0</v>
      </c>
      <c r="E10" s="110">
        <v>0</v>
      </c>
      <c r="F10" s="115">
        <f t="shared" si="0"/>
        <v>15000</v>
      </c>
      <c r="G10" s="116">
        <v>0</v>
      </c>
      <c r="H10" s="116">
        <v>7500</v>
      </c>
      <c r="I10" s="116">
        <v>7500</v>
      </c>
      <c r="J10" s="117">
        <v>0</v>
      </c>
    </row>
    <row r="11" spans="2:10" s="76" customFormat="1" ht="57">
      <c r="B11" s="129" t="s">
        <v>134</v>
      </c>
      <c r="C11" s="110" t="s">
        <v>329</v>
      </c>
      <c r="D11" s="111">
        <v>0</v>
      </c>
      <c r="E11" s="111">
        <v>0</v>
      </c>
      <c r="F11" s="115">
        <f t="shared" si="0"/>
        <v>0</v>
      </c>
      <c r="G11" s="116">
        <v>0</v>
      </c>
      <c r="H11" s="116">
        <v>0</v>
      </c>
      <c r="I11" s="116">
        <v>0</v>
      </c>
      <c r="J11" s="117">
        <v>0</v>
      </c>
    </row>
    <row r="12" spans="2:10" s="76" customFormat="1" ht="35.25" customHeight="1">
      <c r="B12" s="129" t="s">
        <v>3</v>
      </c>
      <c r="C12" s="110" t="s">
        <v>330</v>
      </c>
      <c r="D12" s="110">
        <v>0</v>
      </c>
      <c r="E12" s="110">
        <v>0</v>
      </c>
      <c r="F12" s="115">
        <f t="shared" si="0"/>
        <v>0</v>
      </c>
      <c r="G12" s="116">
        <v>0</v>
      </c>
      <c r="H12" s="116">
        <v>0</v>
      </c>
      <c r="I12" s="116">
        <v>0</v>
      </c>
      <c r="J12" s="117">
        <v>0</v>
      </c>
    </row>
    <row r="13" spans="2:10" s="76" customFormat="1" ht="74.25" customHeight="1">
      <c r="B13" s="129" t="s">
        <v>135</v>
      </c>
      <c r="C13" s="110" t="s">
        <v>330</v>
      </c>
      <c r="D13" s="110">
        <v>0</v>
      </c>
      <c r="E13" s="110">
        <v>0</v>
      </c>
      <c r="F13" s="115">
        <f t="shared" si="0"/>
        <v>0</v>
      </c>
      <c r="G13" s="116">
        <v>0</v>
      </c>
      <c r="H13" s="116">
        <v>0</v>
      </c>
      <c r="I13" s="116">
        <v>0</v>
      </c>
      <c r="J13" s="117">
        <v>0</v>
      </c>
    </row>
    <row r="14" spans="2:10" ht="32.25" customHeight="1" hidden="1">
      <c r="B14" s="129" t="s">
        <v>136</v>
      </c>
      <c r="C14" s="110" t="s">
        <v>67</v>
      </c>
      <c r="D14" s="110">
        <v>0</v>
      </c>
      <c r="E14" s="110">
        <v>0</v>
      </c>
      <c r="F14" s="115">
        <f t="shared" si="0"/>
        <v>0</v>
      </c>
      <c r="G14" s="116">
        <v>0</v>
      </c>
      <c r="H14" s="116">
        <v>0</v>
      </c>
      <c r="I14" s="116">
        <v>0</v>
      </c>
      <c r="J14" s="117">
        <v>0</v>
      </c>
    </row>
    <row r="15" spans="2:10" ht="15.75" thickBot="1">
      <c r="B15" s="130" t="s">
        <v>331</v>
      </c>
      <c r="C15" s="118" t="s">
        <v>68</v>
      </c>
      <c r="D15" s="118">
        <v>0</v>
      </c>
      <c r="E15" s="118">
        <v>18000</v>
      </c>
      <c r="F15" s="119">
        <f t="shared" si="0"/>
        <v>3800</v>
      </c>
      <c r="G15" s="120">
        <v>0</v>
      </c>
      <c r="H15" s="120">
        <v>1900</v>
      </c>
      <c r="I15" s="120">
        <v>1900</v>
      </c>
      <c r="J15" s="121">
        <v>0</v>
      </c>
    </row>
    <row r="16" spans="3:10" ht="14.25">
      <c r="C16" s="75"/>
      <c r="D16" s="75"/>
      <c r="E16" s="75"/>
      <c r="F16" s="112"/>
      <c r="G16" s="112"/>
      <c r="H16" s="112"/>
      <c r="I16" s="112"/>
      <c r="J16" s="112"/>
    </row>
    <row r="17" spans="2:13" s="113" customFormat="1" ht="14.25">
      <c r="B17" s="219" t="s">
        <v>274</v>
      </c>
      <c r="G17" s="41"/>
      <c r="H17" s="41"/>
      <c r="I17" s="41"/>
      <c r="J17" s="41"/>
      <c r="K17" s="41"/>
      <c r="L17" s="41"/>
      <c r="M17" s="41"/>
    </row>
    <row r="18" spans="2:13" s="113" customFormat="1" ht="15">
      <c r="B18" s="220"/>
      <c r="G18" s="41"/>
      <c r="H18" s="41"/>
      <c r="I18" s="41"/>
      <c r="J18" s="41"/>
      <c r="K18" s="41"/>
      <c r="L18" s="41"/>
      <c r="M18" s="41"/>
    </row>
    <row r="19" spans="2:13" ht="14.25">
      <c r="B19" s="221"/>
      <c r="C19" s="221"/>
      <c r="D19" s="221"/>
      <c r="E19" s="221"/>
      <c r="F19" s="221"/>
      <c r="G19" s="49"/>
      <c r="H19" s="49"/>
      <c r="I19" s="49"/>
      <c r="J19" s="49"/>
      <c r="K19" s="49"/>
      <c r="L19" s="49"/>
      <c r="M19" s="49"/>
    </row>
    <row r="20" spans="2:13" ht="14.25">
      <c r="B20" s="328"/>
      <c r="C20" s="328"/>
      <c r="D20" s="221"/>
      <c r="E20" s="221"/>
      <c r="F20" s="221"/>
      <c r="G20" s="49"/>
      <c r="H20" s="49"/>
      <c r="I20" s="49"/>
      <c r="J20" s="49"/>
      <c r="K20" s="49"/>
      <c r="L20" s="49"/>
      <c r="M20" s="49"/>
    </row>
    <row r="21" spans="2:3" ht="14.25">
      <c r="B21" s="222"/>
      <c r="C21" s="29"/>
    </row>
    <row r="22" ht="14.25">
      <c r="B22" s="12"/>
    </row>
    <row r="23" ht="14.25">
      <c r="B23" s="12"/>
    </row>
    <row r="24" ht="14.25">
      <c r="B24" s="12"/>
    </row>
    <row r="25" ht="14.25">
      <c r="B25" s="12"/>
    </row>
    <row r="26" ht="14.25">
      <c r="B26" s="12"/>
    </row>
    <row r="27" ht="14.25">
      <c r="B27" s="12"/>
    </row>
    <row r="28" ht="14.25">
      <c r="B28" s="12"/>
    </row>
    <row r="29" ht="14.25">
      <c r="B29" s="12"/>
    </row>
    <row r="30" ht="14.25">
      <c r="B30" s="12"/>
    </row>
    <row r="31" ht="14.25">
      <c r="B31" s="12"/>
    </row>
    <row r="32" ht="14.25">
      <c r="B32" s="12"/>
    </row>
    <row r="33" ht="14.25">
      <c r="B33" s="12"/>
    </row>
    <row r="34" ht="14.25">
      <c r="B34" s="12"/>
    </row>
    <row r="35" ht="14.25">
      <c r="B35" s="12"/>
    </row>
    <row r="36" ht="14.25">
      <c r="B36" s="12"/>
    </row>
    <row r="37" ht="14.25">
      <c r="B37" s="12"/>
    </row>
    <row r="38" ht="14.25">
      <c r="B38" s="12"/>
    </row>
    <row r="39" ht="14.25">
      <c r="B39" s="12"/>
    </row>
    <row r="40" ht="14.25">
      <c r="B40" s="12"/>
    </row>
    <row r="41" ht="14.25">
      <c r="B41" s="12"/>
    </row>
    <row r="42" ht="14.25">
      <c r="B42" s="12"/>
    </row>
    <row r="43" ht="14.25">
      <c r="B43" s="12"/>
    </row>
    <row r="44" ht="14.25">
      <c r="B44" s="12"/>
    </row>
    <row r="45" ht="14.25">
      <c r="B45" s="12"/>
    </row>
    <row r="46" ht="14.25">
      <c r="B46" s="12"/>
    </row>
    <row r="47" ht="14.25">
      <c r="B47" s="12"/>
    </row>
    <row r="48" ht="14.25">
      <c r="B48" s="12"/>
    </row>
    <row r="49" ht="14.25">
      <c r="B49" s="12"/>
    </row>
    <row r="50" ht="14.25">
      <c r="B50" s="12"/>
    </row>
    <row r="51" ht="14.25">
      <c r="B51" s="12"/>
    </row>
    <row r="52" ht="14.25">
      <c r="B52" s="12"/>
    </row>
    <row r="53" ht="14.25">
      <c r="B53" s="12"/>
    </row>
    <row r="54" ht="14.25">
      <c r="B54" s="12"/>
    </row>
    <row r="55" ht="14.25">
      <c r="B55" s="12"/>
    </row>
    <row r="56" ht="14.25">
      <c r="B56" s="12"/>
    </row>
    <row r="57" ht="14.25">
      <c r="B57" s="12"/>
    </row>
    <row r="58" ht="14.25">
      <c r="B58" s="12"/>
    </row>
    <row r="59" ht="14.25">
      <c r="B59" s="12"/>
    </row>
    <row r="60" ht="14.25">
      <c r="B60" s="12"/>
    </row>
    <row r="61" ht="14.25">
      <c r="B61" s="12"/>
    </row>
    <row r="62" ht="14.25">
      <c r="B62" s="12"/>
    </row>
    <row r="63" ht="14.25">
      <c r="B63" s="12"/>
    </row>
    <row r="64" ht="14.25">
      <c r="B64" s="12"/>
    </row>
    <row r="65" ht="14.25">
      <c r="B65" s="12"/>
    </row>
    <row r="66" ht="14.25">
      <c r="B66" s="12"/>
    </row>
    <row r="67" ht="14.25">
      <c r="B67" s="12"/>
    </row>
    <row r="68" ht="14.25">
      <c r="B68" s="12"/>
    </row>
    <row r="69" ht="14.25">
      <c r="B69" s="12"/>
    </row>
    <row r="70" ht="14.25">
      <c r="B70" s="12"/>
    </row>
    <row r="71" ht="14.25">
      <c r="B71" s="12"/>
    </row>
    <row r="72" ht="14.25">
      <c r="B72" s="12"/>
    </row>
    <row r="73" ht="14.25">
      <c r="B73" s="12"/>
    </row>
    <row r="74" ht="14.25">
      <c r="B74" s="12"/>
    </row>
    <row r="75" ht="14.25">
      <c r="B75" s="12"/>
    </row>
    <row r="76" ht="14.25">
      <c r="B76" s="12"/>
    </row>
    <row r="77" ht="14.25">
      <c r="B77" s="12"/>
    </row>
    <row r="78" ht="14.25">
      <c r="B78" s="12"/>
    </row>
    <row r="79" ht="14.25">
      <c r="B79" s="12"/>
    </row>
    <row r="80" ht="14.25">
      <c r="B80" s="12"/>
    </row>
    <row r="81" ht="14.25">
      <c r="B81" s="12"/>
    </row>
    <row r="82" ht="14.25">
      <c r="B82" s="12"/>
    </row>
    <row r="83" ht="14.25">
      <c r="B83" s="12"/>
    </row>
    <row r="84" ht="14.25">
      <c r="B84" s="12"/>
    </row>
    <row r="85" ht="14.25">
      <c r="B85" s="12"/>
    </row>
    <row r="86" ht="14.25">
      <c r="B86" s="12"/>
    </row>
    <row r="87" ht="14.25">
      <c r="B87" s="12"/>
    </row>
    <row r="88" ht="14.25">
      <c r="B88" s="12"/>
    </row>
    <row r="89" ht="14.25">
      <c r="B89" s="12"/>
    </row>
    <row r="90" ht="14.25">
      <c r="B90" s="12"/>
    </row>
    <row r="91" ht="14.25">
      <c r="B91" s="12"/>
    </row>
    <row r="92" ht="14.25">
      <c r="B92" s="12"/>
    </row>
    <row r="93" ht="14.25">
      <c r="B93" s="12"/>
    </row>
    <row r="94" ht="14.25">
      <c r="B94" s="12"/>
    </row>
    <row r="95" ht="14.25">
      <c r="B95" s="12"/>
    </row>
    <row r="96" ht="14.25">
      <c r="B96" s="12"/>
    </row>
    <row r="97" ht="14.25">
      <c r="B97" s="12"/>
    </row>
    <row r="98" ht="14.25">
      <c r="B98" s="12"/>
    </row>
    <row r="99" ht="14.25">
      <c r="B99" s="12"/>
    </row>
    <row r="100" ht="14.25">
      <c r="B100" s="12"/>
    </row>
    <row r="101" ht="14.25">
      <c r="B101" s="12"/>
    </row>
    <row r="102" ht="14.25">
      <c r="B102" s="12"/>
    </row>
    <row r="103" ht="14.25">
      <c r="B103" s="12"/>
    </row>
    <row r="104" ht="14.25">
      <c r="B104" s="12"/>
    </row>
    <row r="105" ht="14.25">
      <c r="B105" s="12"/>
    </row>
    <row r="106" ht="14.25">
      <c r="B106" s="12"/>
    </row>
    <row r="107" ht="14.25">
      <c r="B107" s="12"/>
    </row>
    <row r="108" ht="14.25">
      <c r="B108" s="12"/>
    </row>
    <row r="109" ht="14.25">
      <c r="B109" s="12"/>
    </row>
    <row r="110" ht="14.25">
      <c r="B110" s="12"/>
    </row>
    <row r="111" ht="14.25">
      <c r="B111" s="12"/>
    </row>
    <row r="112" ht="14.25">
      <c r="B112" s="12"/>
    </row>
    <row r="113" ht="14.25">
      <c r="B113" s="12"/>
    </row>
    <row r="114" ht="14.25">
      <c r="B114" s="12"/>
    </row>
    <row r="115" ht="14.25">
      <c r="B115" s="12"/>
    </row>
    <row r="116" ht="14.25">
      <c r="B116" s="12"/>
    </row>
    <row r="117" ht="14.25">
      <c r="B117" s="12"/>
    </row>
    <row r="118" ht="14.25">
      <c r="B118" s="12"/>
    </row>
    <row r="119" ht="14.25">
      <c r="B119" s="12"/>
    </row>
    <row r="120" ht="14.25">
      <c r="B120" s="12"/>
    </row>
    <row r="121" ht="14.25">
      <c r="B121" s="12"/>
    </row>
    <row r="122" ht="14.25">
      <c r="B122" s="12"/>
    </row>
    <row r="123" ht="14.25">
      <c r="B123" s="12"/>
    </row>
    <row r="124" ht="14.25">
      <c r="B124" s="12"/>
    </row>
    <row r="125" ht="14.25">
      <c r="B125" s="12"/>
    </row>
    <row r="126" ht="14.25">
      <c r="B126" s="12"/>
    </row>
    <row r="127" ht="14.25">
      <c r="B127" s="12"/>
    </row>
    <row r="128" ht="14.25">
      <c r="B128" s="12"/>
    </row>
    <row r="129" ht="14.25">
      <c r="B129" s="12"/>
    </row>
    <row r="130" ht="14.25">
      <c r="B130" s="12"/>
    </row>
    <row r="131" ht="14.25">
      <c r="B131" s="12"/>
    </row>
    <row r="132" ht="14.25">
      <c r="B132" s="12"/>
    </row>
    <row r="133" ht="14.25">
      <c r="B133" s="12"/>
    </row>
    <row r="134" ht="14.25">
      <c r="B134" s="12"/>
    </row>
    <row r="135" ht="14.25">
      <c r="B135" s="12"/>
    </row>
    <row r="136" ht="14.25">
      <c r="B136" s="12"/>
    </row>
    <row r="137" ht="14.25">
      <c r="B137" s="12"/>
    </row>
    <row r="138" ht="14.25">
      <c r="B138" s="12"/>
    </row>
    <row r="139" ht="14.25">
      <c r="B139" s="12"/>
    </row>
    <row r="140" ht="14.25">
      <c r="B140" s="12"/>
    </row>
    <row r="141" ht="14.25">
      <c r="B141" s="12"/>
    </row>
    <row r="142" ht="14.25">
      <c r="B142" s="12"/>
    </row>
    <row r="143" ht="14.25">
      <c r="B143" s="12"/>
    </row>
    <row r="144" ht="14.25">
      <c r="B144" s="12"/>
    </row>
    <row r="145" ht="14.25">
      <c r="B145" s="12"/>
    </row>
    <row r="146" ht="14.25">
      <c r="B146" s="12"/>
    </row>
    <row r="147" ht="14.25">
      <c r="B147" s="12"/>
    </row>
    <row r="148" ht="14.25">
      <c r="B148" s="12"/>
    </row>
    <row r="149" ht="14.25">
      <c r="B149" s="12"/>
    </row>
    <row r="150" ht="14.25">
      <c r="B150" s="12"/>
    </row>
    <row r="151" ht="14.25">
      <c r="B151" s="12"/>
    </row>
    <row r="152" ht="14.25">
      <c r="B152" s="12"/>
    </row>
    <row r="153" ht="14.25">
      <c r="B153" s="12"/>
    </row>
    <row r="154" ht="14.25">
      <c r="B154" s="12"/>
    </row>
    <row r="155" ht="14.25">
      <c r="B155" s="12"/>
    </row>
    <row r="156" ht="14.25">
      <c r="B156" s="12"/>
    </row>
    <row r="157" ht="14.25">
      <c r="B157" s="12"/>
    </row>
    <row r="158" ht="14.25">
      <c r="B158" s="12"/>
    </row>
    <row r="159" ht="14.25">
      <c r="B159" s="12"/>
    </row>
    <row r="160" ht="14.25">
      <c r="B160" s="12"/>
    </row>
    <row r="161" ht="14.25">
      <c r="B161" s="12"/>
    </row>
    <row r="162" ht="14.25">
      <c r="B162" s="12"/>
    </row>
    <row r="163" ht="14.25">
      <c r="B163" s="12"/>
    </row>
    <row r="164" ht="14.25">
      <c r="B164" s="12"/>
    </row>
    <row r="165" ht="14.25">
      <c r="B165" s="12"/>
    </row>
    <row r="166" ht="14.25">
      <c r="B166" s="12"/>
    </row>
    <row r="167" ht="14.25">
      <c r="B167" s="12"/>
    </row>
    <row r="168" ht="14.25">
      <c r="B168" s="12"/>
    </row>
    <row r="169" ht="14.25">
      <c r="B169" s="12"/>
    </row>
    <row r="170" ht="14.25">
      <c r="B170" s="12"/>
    </row>
    <row r="171" ht="14.25">
      <c r="B171" s="12"/>
    </row>
    <row r="172" ht="14.25">
      <c r="B172" s="12"/>
    </row>
    <row r="173" ht="14.25">
      <c r="B173" s="12"/>
    </row>
    <row r="174" ht="14.25">
      <c r="B174" s="12"/>
    </row>
    <row r="175" ht="14.25">
      <c r="B175" s="12"/>
    </row>
    <row r="176" ht="14.25">
      <c r="B176" s="12"/>
    </row>
    <row r="177" ht="14.25">
      <c r="B177" s="12"/>
    </row>
    <row r="178" ht="14.25">
      <c r="B178" s="12"/>
    </row>
    <row r="179" ht="14.25">
      <c r="B179" s="12"/>
    </row>
    <row r="180" ht="14.25">
      <c r="B180" s="12"/>
    </row>
    <row r="181" ht="14.25">
      <c r="B181" s="12"/>
    </row>
    <row r="182" ht="14.25">
      <c r="B182" s="12"/>
    </row>
    <row r="183" ht="14.25">
      <c r="B183" s="12"/>
    </row>
    <row r="184" ht="14.25">
      <c r="B184" s="12"/>
    </row>
    <row r="185" ht="14.25">
      <c r="B185" s="12"/>
    </row>
    <row r="186" ht="14.25">
      <c r="B186" s="12"/>
    </row>
    <row r="187" ht="14.25">
      <c r="B187" s="12"/>
    </row>
  </sheetData>
  <sheetProtection/>
  <mergeCells count="10">
    <mergeCell ref="B20:C20"/>
    <mergeCell ref="H1:J1"/>
    <mergeCell ref="B5:J5"/>
    <mergeCell ref="C6:C7"/>
    <mergeCell ref="D6:D7"/>
    <mergeCell ref="E6:E7"/>
    <mergeCell ref="F6:F7"/>
    <mergeCell ref="G6:J6"/>
    <mergeCell ref="B6:B7"/>
    <mergeCell ref="I3:J3"/>
  </mergeCells>
  <printOptions/>
  <pageMargins left="0.62" right="0.26" top="1" bottom="1" header="0.5" footer="0.5"/>
  <pageSetup firstPageNumber="9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9"/>
  <sheetViews>
    <sheetView zoomScalePageLayoutView="0" workbookViewId="0" topLeftCell="A1">
      <selection activeCell="B1" sqref="B1"/>
    </sheetView>
  </sheetViews>
  <sheetFormatPr defaultColWidth="9.00390625" defaultRowHeight="12.75"/>
  <cols>
    <col min="2" max="2" width="31.75390625" style="0" customWidth="1"/>
    <col min="10" max="10" width="17.75390625" style="0" customWidth="1"/>
  </cols>
  <sheetData>
    <row r="2" ht="12.75">
      <c r="J2" t="s">
        <v>332</v>
      </c>
    </row>
    <row r="3" spans="2:10" ht="15.75">
      <c r="B3" s="354" t="s">
        <v>333</v>
      </c>
      <c r="C3" s="354"/>
      <c r="D3" s="354"/>
      <c r="E3" s="354"/>
      <c r="F3" s="354"/>
      <c r="G3" s="354"/>
      <c r="H3" s="354"/>
      <c r="I3" s="354"/>
      <c r="J3" s="354"/>
    </row>
    <row r="4" ht="16.5" thickBot="1">
      <c r="B4" s="234"/>
    </row>
    <row r="5" spans="2:10" ht="63.75" thickTop="1">
      <c r="B5" s="355"/>
      <c r="C5" s="235" t="s">
        <v>334</v>
      </c>
      <c r="D5" s="235" t="s">
        <v>335</v>
      </c>
      <c r="E5" s="235" t="s">
        <v>336</v>
      </c>
      <c r="F5" s="235" t="s">
        <v>337</v>
      </c>
      <c r="G5" s="235" t="s">
        <v>338</v>
      </c>
      <c r="H5" s="235" t="s">
        <v>339</v>
      </c>
      <c r="I5" s="235" t="s">
        <v>340</v>
      </c>
      <c r="J5" s="357" t="s">
        <v>341</v>
      </c>
    </row>
    <row r="6" spans="2:10" ht="48" thickBot="1">
      <c r="B6" s="356"/>
      <c r="C6" s="236" t="s">
        <v>342</v>
      </c>
      <c r="D6" s="236" t="s">
        <v>343</v>
      </c>
      <c r="E6" s="236" t="s">
        <v>343</v>
      </c>
      <c r="F6" s="236" t="s">
        <v>343</v>
      </c>
      <c r="G6" s="236" t="s">
        <v>343</v>
      </c>
      <c r="H6" s="236" t="s">
        <v>344</v>
      </c>
      <c r="I6" s="236" t="s">
        <v>344</v>
      </c>
      <c r="J6" s="358"/>
    </row>
    <row r="7" spans="2:10" ht="17.25" thickBot="1" thickTop="1">
      <c r="B7" s="237">
        <v>1</v>
      </c>
      <c r="C7" s="238">
        <v>2</v>
      </c>
      <c r="D7" s="238">
        <v>3</v>
      </c>
      <c r="E7" s="238">
        <v>4</v>
      </c>
      <c r="F7" s="238">
        <v>5</v>
      </c>
      <c r="G7" s="238">
        <v>6</v>
      </c>
      <c r="H7" s="238">
        <v>7</v>
      </c>
      <c r="I7" s="238">
        <v>8</v>
      </c>
      <c r="J7" s="239">
        <v>9</v>
      </c>
    </row>
    <row r="8" spans="2:10" ht="82.5" customHeight="1" thickTop="1">
      <c r="B8" s="240" t="s">
        <v>345</v>
      </c>
      <c r="C8" s="241" t="s">
        <v>346</v>
      </c>
      <c r="D8" s="242"/>
      <c r="E8" s="242"/>
      <c r="F8" s="242"/>
      <c r="G8" s="242"/>
      <c r="H8" s="242"/>
      <c r="I8" s="242"/>
      <c r="J8" s="243" t="s">
        <v>347</v>
      </c>
    </row>
    <row r="9" spans="2:10" ht="31.5" customHeight="1" thickBot="1">
      <c r="B9" s="244" t="s">
        <v>348</v>
      </c>
      <c r="C9" s="245"/>
      <c r="D9" s="245"/>
      <c r="E9" s="245"/>
      <c r="F9" s="245"/>
      <c r="G9" s="245"/>
      <c r="H9" s="245"/>
      <c r="I9" s="245"/>
      <c r="J9" s="246"/>
    </row>
    <row r="10" spans="2:10" ht="87" customHeight="1" thickTop="1">
      <c r="B10" s="247" t="s">
        <v>349</v>
      </c>
      <c r="C10" s="353" t="s">
        <v>350</v>
      </c>
      <c r="D10" s="348"/>
      <c r="E10" s="348"/>
      <c r="F10" s="348"/>
      <c r="G10" s="348"/>
      <c r="H10" s="348"/>
      <c r="I10" s="348"/>
      <c r="J10" s="350" t="s">
        <v>351</v>
      </c>
    </row>
    <row r="11" spans="2:10" ht="16.5" thickBot="1">
      <c r="B11" s="248" t="s">
        <v>352</v>
      </c>
      <c r="C11" s="352"/>
      <c r="D11" s="349"/>
      <c r="E11" s="349"/>
      <c r="F11" s="349"/>
      <c r="G11" s="349"/>
      <c r="H11" s="349"/>
      <c r="I11" s="349"/>
      <c r="J11" s="351"/>
    </row>
    <row r="12" spans="2:10" ht="122.25" customHeight="1">
      <c r="B12" s="247" t="s">
        <v>353</v>
      </c>
      <c r="C12" s="346" t="s">
        <v>354</v>
      </c>
      <c r="D12" s="340"/>
      <c r="E12" s="340"/>
      <c r="F12" s="340"/>
      <c r="G12" s="340"/>
      <c r="H12" s="340"/>
      <c r="I12" s="340"/>
      <c r="J12" s="342" t="s">
        <v>355</v>
      </c>
    </row>
    <row r="13" spans="2:10" ht="42.75" customHeight="1" thickBot="1">
      <c r="B13" s="249" t="s">
        <v>356</v>
      </c>
      <c r="C13" s="352"/>
      <c r="D13" s="349"/>
      <c r="E13" s="349"/>
      <c r="F13" s="349"/>
      <c r="G13" s="349"/>
      <c r="H13" s="349"/>
      <c r="I13" s="349"/>
      <c r="J13" s="351"/>
    </row>
    <row r="14" spans="2:10" ht="210.75" customHeight="1">
      <c r="B14" s="247" t="s">
        <v>357</v>
      </c>
      <c r="C14" s="250" t="s">
        <v>358</v>
      </c>
      <c r="D14" s="251"/>
      <c r="E14" s="251"/>
      <c r="F14" s="251"/>
      <c r="G14" s="251"/>
      <c r="H14" s="251"/>
      <c r="I14" s="251"/>
      <c r="J14" s="252" t="s">
        <v>359</v>
      </c>
    </row>
    <row r="15" spans="2:10" ht="16.5" thickBot="1">
      <c r="B15" s="248" t="s">
        <v>360</v>
      </c>
      <c r="C15" s="253"/>
      <c r="D15" s="253"/>
      <c r="E15" s="253"/>
      <c r="F15" s="253"/>
      <c r="G15" s="253"/>
      <c r="H15" s="253"/>
      <c r="I15" s="253"/>
      <c r="J15" s="254"/>
    </row>
    <row r="16" spans="2:10" ht="143.25" customHeight="1">
      <c r="B16" s="240" t="s">
        <v>361</v>
      </c>
      <c r="C16" s="346" t="s">
        <v>358</v>
      </c>
      <c r="D16" s="340"/>
      <c r="E16" s="340"/>
      <c r="F16" s="340"/>
      <c r="G16" s="340"/>
      <c r="H16" s="340"/>
      <c r="I16" s="340"/>
      <c r="J16" s="342" t="s">
        <v>362</v>
      </c>
    </row>
    <row r="17" spans="2:10" ht="34.5" customHeight="1" thickBot="1">
      <c r="B17" s="248" t="s">
        <v>363</v>
      </c>
      <c r="C17" s="352"/>
      <c r="D17" s="349"/>
      <c r="E17" s="349"/>
      <c r="F17" s="349"/>
      <c r="G17" s="349"/>
      <c r="H17" s="349"/>
      <c r="I17" s="349"/>
      <c r="J17" s="351"/>
    </row>
    <row r="18" spans="2:10" ht="141.75" customHeight="1">
      <c r="B18" s="240" t="s">
        <v>364</v>
      </c>
      <c r="C18" s="346" t="s">
        <v>365</v>
      </c>
      <c r="D18" s="340"/>
      <c r="E18" s="340"/>
      <c r="F18" s="340"/>
      <c r="G18" s="340"/>
      <c r="H18" s="340"/>
      <c r="I18" s="340"/>
      <c r="J18" s="342" t="s">
        <v>366</v>
      </c>
    </row>
    <row r="19" spans="2:10" ht="33.75" customHeight="1" thickBot="1">
      <c r="B19" s="244" t="s">
        <v>367</v>
      </c>
      <c r="C19" s="347"/>
      <c r="D19" s="341"/>
      <c r="E19" s="341"/>
      <c r="F19" s="341"/>
      <c r="G19" s="341"/>
      <c r="H19" s="341"/>
      <c r="I19" s="341"/>
      <c r="J19" s="343"/>
    </row>
    <row r="20" spans="2:10" ht="49.5" customHeight="1" thickTop="1">
      <c r="B20" s="240" t="s">
        <v>368</v>
      </c>
      <c r="C20" s="353" t="s">
        <v>369</v>
      </c>
      <c r="D20" s="348"/>
      <c r="E20" s="348"/>
      <c r="F20" s="348"/>
      <c r="G20" s="348"/>
      <c r="H20" s="348"/>
      <c r="I20" s="348"/>
      <c r="J20" s="350" t="s">
        <v>370</v>
      </c>
    </row>
    <row r="21" spans="2:10" ht="216" customHeight="1" thickBot="1">
      <c r="B21" s="248" t="s">
        <v>371</v>
      </c>
      <c r="C21" s="352"/>
      <c r="D21" s="349"/>
      <c r="E21" s="349"/>
      <c r="F21" s="349"/>
      <c r="G21" s="349"/>
      <c r="H21" s="349"/>
      <c r="I21" s="349"/>
      <c r="J21" s="351"/>
    </row>
    <row r="22" spans="2:10" ht="143.25" customHeight="1">
      <c r="B22" s="240" t="s">
        <v>372</v>
      </c>
      <c r="C22" s="346" t="s">
        <v>373</v>
      </c>
      <c r="D22" s="340"/>
      <c r="E22" s="340"/>
      <c r="F22" s="340"/>
      <c r="G22" s="340"/>
      <c r="H22" s="340"/>
      <c r="I22" s="340"/>
      <c r="J22" s="342" t="s">
        <v>374</v>
      </c>
    </row>
    <row r="23" spans="2:10" ht="16.5" thickBot="1">
      <c r="B23" s="248" t="s">
        <v>375</v>
      </c>
      <c r="C23" s="352"/>
      <c r="D23" s="349"/>
      <c r="E23" s="349"/>
      <c r="F23" s="349"/>
      <c r="G23" s="349"/>
      <c r="H23" s="349"/>
      <c r="I23" s="349"/>
      <c r="J23" s="351"/>
    </row>
    <row r="24" spans="2:10" ht="66" customHeight="1">
      <c r="B24" s="240" t="s">
        <v>376</v>
      </c>
      <c r="C24" s="346" t="s">
        <v>377</v>
      </c>
      <c r="D24" s="340"/>
      <c r="E24" s="340"/>
      <c r="F24" s="340"/>
      <c r="G24" s="340"/>
      <c r="H24" s="340"/>
      <c r="I24" s="340"/>
      <c r="J24" s="342" t="s">
        <v>378</v>
      </c>
    </row>
    <row r="25" spans="2:10" ht="21.75" customHeight="1" thickBot="1">
      <c r="B25" s="244" t="s">
        <v>379</v>
      </c>
      <c r="C25" s="347"/>
      <c r="D25" s="341"/>
      <c r="E25" s="341"/>
      <c r="F25" s="341"/>
      <c r="G25" s="341"/>
      <c r="H25" s="341"/>
      <c r="I25" s="341"/>
      <c r="J25" s="343"/>
    </row>
    <row r="26" ht="16.5" thickTop="1">
      <c r="B26" s="234"/>
    </row>
    <row r="27" spans="2:4" ht="15.75">
      <c r="B27" s="255"/>
      <c r="C27" s="255"/>
      <c r="D27" s="255"/>
    </row>
    <row r="28" spans="2:4" ht="15.75">
      <c r="B28" s="255"/>
      <c r="C28" s="255"/>
      <c r="D28" s="255"/>
    </row>
    <row r="29" spans="2:10" ht="15.75">
      <c r="B29" s="344" t="s">
        <v>380</v>
      </c>
      <c r="C29" s="344"/>
      <c r="D29" s="344"/>
      <c r="E29" s="344"/>
      <c r="I29" s="345" t="s">
        <v>289</v>
      </c>
      <c r="J29" s="345"/>
    </row>
  </sheetData>
  <sheetProtection/>
  <mergeCells count="61">
    <mergeCell ref="B3:J3"/>
    <mergeCell ref="B5:B6"/>
    <mergeCell ref="J5:J6"/>
    <mergeCell ref="C10:C11"/>
    <mergeCell ref="D10:D11"/>
    <mergeCell ref="E10:E11"/>
    <mergeCell ref="F10:F11"/>
    <mergeCell ref="G10:G11"/>
    <mergeCell ref="H10:H11"/>
    <mergeCell ref="I10:I11"/>
    <mergeCell ref="J10:J11"/>
    <mergeCell ref="C12:C13"/>
    <mergeCell ref="D12:D13"/>
    <mergeCell ref="E12:E13"/>
    <mergeCell ref="F12:F13"/>
    <mergeCell ref="G12:G13"/>
    <mergeCell ref="H12:H13"/>
    <mergeCell ref="I12:I13"/>
    <mergeCell ref="J12:J13"/>
    <mergeCell ref="C16:C17"/>
    <mergeCell ref="D16:D17"/>
    <mergeCell ref="E16:E17"/>
    <mergeCell ref="F16:F17"/>
    <mergeCell ref="G16:G17"/>
    <mergeCell ref="H16:H17"/>
    <mergeCell ref="I16:I17"/>
    <mergeCell ref="J16:J17"/>
    <mergeCell ref="C18:C19"/>
    <mergeCell ref="D18:D19"/>
    <mergeCell ref="E18:E19"/>
    <mergeCell ref="F18:F19"/>
    <mergeCell ref="G18:G19"/>
    <mergeCell ref="H18:H19"/>
    <mergeCell ref="I18:I19"/>
    <mergeCell ref="J18:J19"/>
    <mergeCell ref="C20:C21"/>
    <mergeCell ref="D20:D21"/>
    <mergeCell ref="E20:E21"/>
    <mergeCell ref="F20:F21"/>
    <mergeCell ref="G20:G21"/>
    <mergeCell ref="H20:H21"/>
    <mergeCell ref="I20:I21"/>
    <mergeCell ref="J20:J21"/>
    <mergeCell ref="C22:C23"/>
    <mergeCell ref="D22:D23"/>
    <mergeCell ref="E22:E23"/>
    <mergeCell ref="F22:F23"/>
    <mergeCell ref="G22:G23"/>
    <mergeCell ref="H22:H23"/>
    <mergeCell ref="I22:I23"/>
    <mergeCell ref="J22:J23"/>
    <mergeCell ref="I24:I25"/>
    <mergeCell ref="J24:J25"/>
    <mergeCell ref="B29:E29"/>
    <mergeCell ref="I29:J29"/>
    <mergeCell ref="C24:C25"/>
    <mergeCell ref="D24:D25"/>
    <mergeCell ref="E24:E25"/>
    <mergeCell ref="F24:F25"/>
    <mergeCell ref="G24:G25"/>
    <mergeCell ref="H24:H2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5"/>
  <sheetViews>
    <sheetView zoomScalePageLayoutView="0" workbookViewId="0" topLeftCell="A6">
      <selection activeCell="D10" sqref="D10"/>
    </sheetView>
  </sheetViews>
  <sheetFormatPr defaultColWidth="9.00390625" defaultRowHeight="12.75"/>
  <cols>
    <col min="1" max="1" width="17.875" style="0" customWidth="1"/>
    <col min="2" max="2" width="4.625" style="0" customWidth="1"/>
  </cols>
  <sheetData>
    <row r="2" spans="1:10" ht="15.75">
      <c r="A2" s="256"/>
      <c r="I2" s="371" t="s">
        <v>381</v>
      </c>
      <c r="J2" s="371"/>
    </row>
    <row r="3" spans="1:10" ht="18.75">
      <c r="A3" s="372" t="s">
        <v>382</v>
      </c>
      <c r="B3" s="372"/>
      <c r="C3" s="372"/>
      <c r="D3" s="372"/>
      <c r="E3" s="372"/>
      <c r="F3" s="372"/>
      <c r="G3" s="372"/>
      <c r="H3" s="372"/>
      <c r="I3" s="372"/>
      <c r="J3" s="372"/>
    </row>
    <row r="4" ht="16.5" thickBot="1">
      <c r="A4" s="257"/>
    </row>
    <row r="5" spans="1:10" ht="30.75" customHeight="1" thickTop="1">
      <c r="A5" s="359"/>
      <c r="B5" s="259" t="s">
        <v>383</v>
      </c>
      <c r="C5" s="362" t="s">
        <v>137</v>
      </c>
      <c r="D5" s="259" t="s">
        <v>385</v>
      </c>
      <c r="E5" s="259" t="s">
        <v>386</v>
      </c>
      <c r="F5" s="259" t="s">
        <v>388</v>
      </c>
      <c r="G5" s="365" t="s">
        <v>390</v>
      </c>
      <c r="H5" s="366"/>
      <c r="I5" s="366"/>
      <c r="J5" s="367"/>
    </row>
    <row r="6" spans="1:10" ht="95.25" thickBot="1">
      <c r="A6" s="360"/>
      <c r="B6" s="277" t="s">
        <v>384</v>
      </c>
      <c r="C6" s="363"/>
      <c r="D6" s="277" t="s">
        <v>344</v>
      </c>
      <c r="E6" s="260" t="s">
        <v>387</v>
      </c>
      <c r="F6" s="277" t="s">
        <v>389</v>
      </c>
      <c r="G6" s="368"/>
      <c r="H6" s="369"/>
      <c r="I6" s="369"/>
      <c r="J6" s="370"/>
    </row>
    <row r="7" spans="1:10" ht="32.25" thickBot="1">
      <c r="A7" s="361"/>
      <c r="B7" s="261"/>
      <c r="C7" s="364"/>
      <c r="D7" s="261"/>
      <c r="E7" s="260" t="s">
        <v>344</v>
      </c>
      <c r="F7" s="261"/>
      <c r="G7" s="260" t="s">
        <v>391</v>
      </c>
      <c r="H7" s="260" t="s">
        <v>392</v>
      </c>
      <c r="I7" s="260" t="s">
        <v>393</v>
      </c>
      <c r="J7" s="262" t="s">
        <v>394</v>
      </c>
    </row>
    <row r="8" spans="1:10" ht="17.25" thickBot="1" thickTop="1">
      <c r="A8" s="263">
        <v>1</v>
      </c>
      <c r="B8" s="264">
        <v>2</v>
      </c>
      <c r="C8" s="264">
        <v>3</v>
      </c>
      <c r="D8" s="264">
        <v>4</v>
      </c>
      <c r="E8" s="264">
        <v>5</v>
      </c>
      <c r="F8" s="264">
        <v>6</v>
      </c>
      <c r="G8" s="264">
        <v>7</v>
      </c>
      <c r="H8" s="264">
        <v>8</v>
      </c>
      <c r="I8" s="264">
        <v>9</v>
      </c>
      <c r="J8" s="265">
        <v>10</v>
      </c>
    </row>
    <row r="9" spans="1:10" ht="82.5" customHeight="1" thickBot="1" thickTop="1">
      <c r="A9" s="266" t="s">
        <v>395</v>
      </c>
      <c r="B9" s="267">
        <v>1</v>
      </c>
      <c r="C9" s="268"/>
      <c r="D9" s="268"/>
      <c r="E9" s="268">
        <v>6695.1</v>
      </c>
      <c r="F9" s="268">
        <v>7003.8</v>
      </c>
      <c r="G9" s="268">
        <v>1750</v>
      </c>
      <c r="H9" s="268">
        <v>1751.9</v>
      </c>
      <c r="I9" s="268">
        <v>1751.9</v>
      </c>
      <c r="J9" s="269">
        <v>1750</v>
      </c>
    </row>
    <row r="10" spans="1:10" ht="84" customHeight="1" thickBot="1">
      <c r="A10" s="270" t="s">
        <v>396</v>
      </c>
      <c r="B10" s="271">
        <v>2</v>
      </c>
      <c r="C10" s="268"/>
      <c r="D10" s="268"/>
      <c r="E10" s="284">
        <v>3975</v>
      </c>
      <c r="F10" s="284">
        <v>4440</v>
      </c>
      <c r="G10" s="284">
        <v>1110</v>
      </c>
      <c r="H10" s="284">
        <v>1110</v>
      </c>
      <c r="I10" s="284">
        <v>1110</v>
      </c>
      <c r="J10" s="285">
        <v>1110</v>
      </c>
    </row>
    <row r="11" spans="1:10" ht="35.25" customHeight="1" thickBot="1">
      <c r="A11" s="270" t="s">
        <v>397</v>
      </c>
      <c r="B11" s="271">
        <v>3</v>
      </c>
      <c r="C11" s="268"/>
      <c r="D11" s="268"/>
      <c r="E11" s="268">
        <v>882.3</v>
      </c>
      <c r="F11" s="284">
        <v>2249</v>
      </c>
      <c r="G11" s="268">
        <v>562.3</v>
      </c>
      <c r="H11" s="268">
        <v>562.3</v>
      </c>
      <c r="I11" s="268">
        <v>562.3</v>
      </c>
      <c r="J11" s="269">
        <v>562.1</v>
      </c>
    </row>
    <row r="12" spans="1:10" ht="53.25" customHeight="1" thickBot="1">
      <c r="A12" s="270" t="s">
        <v>398</v>
      </c>
      <c r="B12" s="271">
        <v>4</v>
      </c>
      <c r="C12" s="268"/>
      <c r="D12" s="268"/>
      <c r="E12" s="268"/>
      <c r="F12" s="268"/>
      <c r="G12" s="268"/>
      <c r="H12" s="268"/>
      <c r="I12" s="268"/>
      <c r="J12" s="269"/>
    </row>
    <row r="13" spans="1:10" ht="33.75" customHeight="1" thickBot="1">
      <c r="A13" s="270" t="s">
        <v>399</v>
      </c>
      <c r="B13" s="271">
        <v>5</v>
      </c>
      <c r="C13" s="268"/>
      <c r="D13" s="268"/>
      <c r="E13" s="268"/>
      <c r="F13" s="268"/>
      <c r="G13" s="268"/>
      <c r="H13" s="268"/>
      <c r="I13" s="268"/>
      <c r="J13" s="269"/>
    </row>
    <row r="14" spans="1:10" ht="53.25" customHeight="1" thickBot="1">
      <c r="A14" s="270" t="s">
        <v>400</v>
      </c>
      <c r="B14" s="271">
        <v>6</v>
      </c>
      <c r="C14" s="268"/>
      <c r="D14" s="268"/>
      <c r="E14" s="268">
        <v>201.6</v>
      </c>
      <c r="F14" s="284">
        <v>220</v>
      </c>
      <c r="G14" s="284">
        <v>55</v>
      </c>
      <c r="H14" s="284">
        <v>55</v>
      </c>
      <c r="I14" s="284">
        <v>55</v>
      </c>
      <c r="J14" s="285">
        <v>55</v>
      </c>
    </row>
    <row r="15" spans="1:10" ht="87" customHeight="1" thickBot="1">
      <c r="A15" s="266" t="s">
        <v>401</v>
      </c>
      <c r="B15" s="267">
        <v>7</v>
      </c>
      <c r="C15" s="268"/>
      <c r="D15" s="268"/>
      <c r="E15" s="268"/>
      <c r="F15" s="268"/>
      <c r="G15" s="268"/>
      <c r="H15" s="268"/>
      <c r="I15" s="268"/>
      <c r="J15" s="269"/>
    </row>
    <row r="16" spans="1:10" ht="57" customHeight="1" thickBot="1">
      <c r="A16" s="270" t="s">
        <v>402</v>
      </c>
      <c r="B16" s="271">
        <v>8</v>
      </c>
      <c r="C16" s="268"/>
      <c r="D16" s="268"/>
      <c r="E16" s="268"/>
      <c r="F16" s="268"/>
      <c r="G16" s="268"/>
      <c r="H16" s="268"/>
      <c r="I16" s="268"/>
      <c r="J16" s="269"/>
    </row>
    <row r="17" spans="1:10" ht="64.5" customHeight="1" thickBot="1">
      <c r="A17" s="270" t="s">
        <v>403</v>
      </c>
      <c r="B17" s="271">
        <v>9</v>
      </c>
      <c r="C17" s="268"/>
      <c r="D17" s="268"/>
      <c r="E17" s="268"/>
      <c r="F17" s="268"/>
      <c r="G17" s="268"/>
      <c r="H17" s="268"/>
      <c r="I17" s="268"/>
      <c r="J17" s="269"/>
    </row>
    <row r="18" spans="1:10" ht="68.25" customHeight="1" thickBot="1">
      <c r="A18" s="270" t="s">
        <v>404</v>
      </c>
      <c r="B18" s="271">
        <v>10</v>
      </c>
      <c r="C18" s="268"/>
      <c r="D18" s="268"/>
      <c r="E18" s="268"/>
      <c r="F18" s="268"/>
      <c r="G18" s="268"/>
      <c r="H18" s="268"/>
      <c r="I18" s="268"/>
      <c r="J18" s="269"/>
    </row>
    <row r="19" spans="1:10" ht="56.25" customHeight="1" thickBot="1">
      <c r="A19" s="270" t="s">
        <v>400</v>
      </c>
      <c r="B19" s="271">
        <v>11</v>
      </c>
      <c r="C19" s="268"/>
      <c r="D19" s="268"/>
      <c r="E19" s="268"/>
      <c r="F19" s="268"/>
      <c r="G19" s="268"/>
      <c r="H19" s="268"/>
      <c r="I19" s="268"/>
      <c r="J19" s="269"/>
    </row>
    <row r="20" spans="1:10" ht="77.25" customHeight="1" thickBot="1">
      <c r="A20" s="266" t="s">
        <v>405</v>
      </c>
      <c r="B20" s="267">
        <v>12</v>
      </c>
      <c r="C20" s="268"/>
      <c r="D20" s="268"/>
      <c r="E20" s="268"/>
      <c r="F20" s="268"/>
      <c r="G20" s="268"/>
      <c r="H20" s="268"/>
      <c r="I20" s="268"/>
      <c r="J20" s="269"/>
    </row>
    <row r="21" spans="1:10" ht="57.75" customHeight="1" thickBot="1">
      <c r="A21" s="270" t="s">
        <v>406</v>
      </c>
      <c r="B21" s="271">
        <v>13</v>
      </c>
      <c r="C21" s="268"/>
      <c r="D21" s="268"/>
      <c r="E21" s="268"/>
      <c r="F21" s="268"/>
      <c r="G21" s="268"/>
      <c r="H21" s="268"/>
      <c r="I21" s="268"/>
      <c r="J21" s="269"/>
    </row>
    <row r="22" spans="1:10" ht="51.75" customHeight="1" thickBot="1">
      <c r="A22" s="270" t="s">
        <v>400</v>
      </c>
      <c r="B22" s="271">
        <v>14</v>
      </c>
      <c r="C22" s="268"/>
      <c r="D22" s="268"/>
      <c r="E22" s="268"/>
      <c r="F22" s="268"/>
      <c r="G22" s="268"/>
      <c r="H22" s="268"/>
      <c r="I22" s="268"/>
      <c r="J22" s="269"/>
    </row>
    <row r="23" spans="1:10" ht="67.5" customHeight="1" thickBot="1">
      <c r="A23" s="266" t="s">
        <v>407</v>
      </c>
      <c r="B23" s="267">
        <v>15</v>
      </c>
      <c r="C23" s="268"/>
      <c r="D23" s="268"/>
      <c r="E23" s="268"/>
      <c r="F23" s="268"/>
      <c r="G23" s="268"/>
      <c r="H23" s="268"/>
      <c r="I23" s="268"/>
      <c r="J23" s="269"/>
    </row>
    <row r="24" spans="1:10" ht="75.75" customHeight="1" thickBot="1">
      <c r="A24" s="270" t="s">
        <v>408</v>
      </c>
      <c r="B24" s="271">
        <v>16</v>
      </c>
      <c r="C24" s="268"/>
      <c r="D24" s="268"/>
      <c r="E24" s="268">
        <f>2981.3+596.2</f>
        <v>3577.5</v>
      </c>
      <c r="F24" s="268">
        <v>5046.4</v>
      </c>
      <c r="G24" s="268">
        <v>1261.6</v>
      </c>
      <c r="H24" s="268">
        <v>1261.6</v>
      </c>
      <c r="I24" s="268">
        <v>1261.6</v>
      </c>
      <c r="J24" s="269">
        <v>1261.6</v>
      </c>
    </row>
    <row r="25" spans="1:10" ht="44.25" customHeight="1" thickBot="1">
      <c r="A25" s="270" t="s">
        <v>409</v>
      </c>
      <c r="B25" s="271">
        <v>17</v>
      </c>
      <c r="C25" s="268"/>
      <c r="D25" s="268"/>
      <c r="E25" s="268">
        <v>4565.4</v>
      </c>
      <c r="F25" s="268">
        <v>5212.8</v>
      </c>
      <c r="G25" s="268">
        <v>1303.2</v>
      </c>
      <c r="H25" s="268">
        <v>1303.2</v>
      </c>
      <c r="I25" s="268">
        <v>1303.2</v>
      </c>
      <c r="J25" s="269">
        <v>1303.2</v>
      </c>
    </row>
    <row r="26" spans="1:10" ht="54" customHeight="1" thickBot="1">
      <c r="A26" s="270" t="s">
        <v>410</v>
      </c>
      <c r="B26" s="271">
        <v>18</v>
      </c>
      <c r="C26" s="268"/>
      <c r="D26" s="268"/>
      <c r="E26" s="268"/>
      <c r="F26" s="268"/>
      <c r="G26" s="268"/>
      <c r="H26" s="268"/>
      <c r="I26" s="268"/>
      <c r="J26" s="269"/>
    </row>
    <row r="27" spans="1:10" ht="57.75" customHeight="1" thickBot="1">
      <c r="A27" s="270" t="s">
        <v>411</v>
      </c>
      <c r="B27" s="271">
        <v>19</v>
      </c>
      <c r="C27" s="268"/>
      <c r="D27" s="268"/>
      <c r="E27" s="268">
        <v>2828.1</v>
      </c>
      <c r="F27" s="268">
        <v>3382.4</v>
      </c>
      <c r="G27" s="268">
        <v>845.6</v>
      </c>
      <c r="H27" s="268">
        <v>845.6</v>
      </c>
      <c r="I27" s="268">
        <v>845.6</v>
      </c>
      <c r="J27" s="269">
        <v>845.6</v>
      </c>
    </row>
    <row r="28" spans="1:10" ht="45" customHeight="1" thickBot="1">
      <c r="A28" s="270" t="s">
        <v>412</v>
      </c>
      <c r="B28" s="271">
        <v>20</v>
      </c>
      <c r="C28" s="268"/>
      <c r="D28" s="268"/>
      <c r="E28" s="268"/>
      <c r="F28" s="268"/>
      <c r="G28" s="268"/>
      <c r="H28" s="268"/>
      <c r="I28" s="268"/>
      <c r="J28" s="269"/>
    </row>
    <row r="29" spans="1:10" ht="87.75" customHeight="1" thickBot="1">
      <c r="A29" s="266" t="s">
        <v>413</v>
      </c>
      <c r="B29" s="267">
        <v>21</v>
      </c>
      <c r="C29" s="268"/>
      <c r="D29" s="268"/>
      <c r="E29" s="268"/>
      <c r="F29" s="268"/>
      <c r="G29" s="268"/>
      <c r="H29" s="268"/>
      <c r="I29" s="268"/>
      <c r="J29" s="269"/>
    </row>
    <row r="30" spans="1:10" ht="47.25" customHeight="1" thickBot="1">
      <c r="A30" s="270" t="s">
        <v>414</v>
      </c>
      <c r="B30" s="271">
        <v>22</v>
      </c>
      <c r="C30" s="268"/>
      <c r="D30" s="268"/>
      <c r="E30" s="268"/>
      <c r="F30" s="268"/>
      <c r="G30" s="268"/>
      <c r="H30" s="268"/>
      <c r="I30" s="268"/>
      <c r="J30" s="269"/>
    </row>
    <row r="31" spans="1:10" ht="40.5" customHeight="1" thickBot="1">
      <c r="A31" s="270" t="s">
        <v>415</v>
      </c>
      <c r="B31" s="271">
        <v>23</v>
      </c>
      <c r="C31" s="268"/>
      <c r="D31" s="268"/>
      <c r="E31" s="268"/>
      <c r="F31" s="268"/>
      <c r="G31" s="268"/>
      <c r="H31" s="268"/>
      <c r="I31" s="268"/>
      <c r="J31" s="269"/>
    </row>
    <row r="32" spans="1:10" ht="48" customHeight="1" thickBot="1">
      <c r="A32" s="270" t="s">
        <v>416</v>
      </c>
      <c r="B32" s="271">
        <v>24</v>
      </c>
      <c r="C32" s="268"/>
      <c r="D32" s="268"/>
      <c r="E32" s="268"/>
      <c r="F32" s="268"/>
      <c r="G32" s="268"/>
      <c r="H32" s="268"/>
      <c r="I32" s="268"/>
      <c r="J32" s="269"/>
    </row>
    <row r="33" spans="1:10" ht="32.25" thickBot="1">
      <c r="A33" s="270" t="s">
        <v>417</v>
      </c>
      <c r="B33" s="271">
        <v>25</v>
      </c>
      <c r="C33" s="268"/>
      <c r="D33" s="268"/>
      <c r="E33" s="268"/>
      <c r="F33" s="268"/>
      <c r="G33" s="268"/>
      <c r="H33" s="268"/>
      <c r="I33" s="268"/>
      <c r="J33" s="269"/>
    </row>
    <row r="34" spans="1:10" ht="41.25" customHeight="1" thickBot="1">
      <c r="A34" s="270" t="s">
        <v>412</v>
      </c>
      <c r="B34" s="271">
        <v>26</v>
      </c>
      <c r="C34" s="268"/>
      <c r="D34" s="268"/>
      <c r="E34" s="268"/>
      <c r="F34" s="268"/>
      <c r="G34" s="268"/>
      <c r="H34" s="268"/>
      <c r="I34" s="268"/>
      <c r="J34" s="269"/>
    </row>
    <row r="35" spans="1:10" ht="84" customHeight="1" thickBot="1">
      <c r="A35" s="266" t="s">
        <v>418</v>
      </c>
      <c r="B35" s="267">
        <v>27</v>
      </c>
      <c r="C35" s="268"/>
      <c r="D35" s="268"/>
      <c r="E35" s="268"/>
      <c r="F35" s="268"/>
      <c r="G35" s="268"/>
      <c r="H35" s="268"/>
      <c r="I35" s="268"/>
      <c r="J35" s="269"/>
    </row>
    <row r="36" spans="1:10" ht="40.5" customHeight="1" thickBot="1">
      <c r="A36" s="270" t="s">
        <v>419</v>
      </c>
      <c r="B36" s="271">
        <v>28</v>
      </c>
      <c r="C36" s="268"/>
      <c r="D36" s="268"/>
      <c r="E36" s="268"/>
      <c r="F36" s="268"/>
      <c r="G36" s="268"/>
      <c r="H36" s="268"/>
      <c r="I36" s="268"/>
      <c r="J36" s="269"/>
    </row>
    <row r="37" spans="1:10" ht="64.5" customHeight="1" thickBot="1">
      <c r="A37" s="270" t="s">
        <v>420</v>
      </c>
      <c r="B37" s="271">
        <v>29</v>
      </c>
      <c r="C37" s="268"/>
      <c r="D37" s="268"/>
      <c r="E37" s="268"/>
      <c r="F37" s="268"/>
      <c r="G37" s="268"/>
      <c r="H37" s="268"/>
      <c r="I37" s="268"/>
      <c r="J37" s="269"/>
    </row>
    <row r="38" spans="1:10" ht="33.75" customHeight="1" thickBot="1">
      <c r="A38" s="266" t="s">
        <v>421</v>
      </c>
      <c r="B38" s="271"/>
      <c r="C38" s="268"/>
      <c r="D38" s="268"/>
      <c r="E38" s="268"/>
      <c r="F38" s="268"/>
      <c r="G38" s="268"/>
      <c r="H38" s="268"/>
      <c r="I38" s="268"/>
      <c r="J38" s="269"/>
    </row>
    <row r="39" spans="1:10" ht="45.75" customHeight="1" thickBot="1">
      <c r="A39" s="266" t="s">
        <v>422</v>
      </c>
      <c r="B39" s="267">
        <v>30</v>
      </c>
      <c r="C39" s="268"/>
      <c r="D39" s="268"/>
      <c r="E39" s="268">
        <v>443.9</v>
      </c>
      <c r="F39" s="284">
        <v>174</v>
      </c>
      <c r="G39" s="268">
        <v>43.5</v>
      </c>
      <c r="H39" s="268">
        <v>43.5</v>
      </c>
      <c r="I39" s="268">
        <v>43.5</v>
      </c>
      <c r="J39" s="269">
        <v>43.5</v>
      </c>
    </row>
    <row r="40" spans="1:10" ht="33.75" customHeight="1" thickBot="1">
      <c r="A40" s="266" t="s">
        <v>423</v>
      </c>
      <c r="B40" s="267">
        <v>31</v>
      </c>
      <c r="C40" s="268"/>
      <c r="D40" s="268"/>
      <c r="E40" s="268">
        <v>173.3</v>
      </c>
      <c r="F40" s="284">
        <v>440</v>
      </c>
      <c r="G40" s="284">
        <v>110</v>
      </c>
      <c r="H40" s="284">
        <v>110</v>
      </c>
      <c r="I40" s="284">
        <v>110</v>
      </c>
      <c r="J40" s="285">
        <v>110</v>
      </c>
    </row>
    <row r="41" spans="1:10" ht="47.25" customHeight="1" thickBot="1">
      <c r="A41" s="272" t="s">
        <v>424</v>
      </c>
      <c r="B41" s="273">
        <v>32</v>
      </c>
      <c r="C41" s="274"/>
      <c r="D41" s="274"/>
      <c r="E41" s="274">
        <v>270.7</v>
      </c>
      <c r="F41" s="274">
        <v>266</v>
      </c>
      <c r="G41" s="274">
        <v>66.5</v>
      </c>
      <c r="H41" s="274">
        <v>66.5</v>
      </c>
      <c r="I41" s="274">
        <v>66.5</v>
      </c>
      <c r="J41" s="275">
        <v>66.5</v>
      </c>
    </row>
    <row r="42" ht="16.5" thickTop="1">
      <c r="A42" s="257"/>
    </row>
    <row r="43" spans="1:10" ht="15.75">
      <c r="A43" s="373" t="s">
        <v>380</v>
      </c>
      <c r="B43" s="373"/>
      <c r="C43" s="373"/>
      <c r="D43" s="373"/>
      <c r="E43" s="373"/>
      <c r="H43" s="374" t="s">
        <v>289</v>
      </c>
      <c r="I43" s="374"/>
      <c r="J43" s="374"/>
    </row>
    <row r="44" spans="1:3" ht="15.75">
      <c r="A44" s="258"/>
      <c r="B44" s="258"/>
      <c r="C44" s="258"/>
    </row>
    <row r="45" spans="1:3" ht="12.75">
      <c r="A45" s="276"/>
      <c r="B45" s="276"/>
      <c r="C45" s="276"/>
    </row>
  </sheetData>
  <sheetProtection/>
  <mergeCells count="7">
    <mergeCell ref="A5:A7"/>
    <mergeCell ref="C5:C7"/>
    <mergeCell ref="G5:J6"/>
    <mergeCell ref="I2:J2"/>
    <mergeCell ref="A3:J3"/>
    <mergeCell ref="A43:E43"/>
    <mergeCell ref="H43:J43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114"/>
  <sheetViews>
    <sheetView zoomScale="150" zoomScaleNormal="150" zoomScalePageLayoutView="0" workbookViewId="0" topLeftCell="A96">
      <selection activeCell="G105" sqref="G105:I105"/>
    </sheetView>
  </sheetViews>
  <sheetFormatPr defaultColWidth="9.00390625" defaultRowHeight="12.75"/>
  <cols>
    <col min="1" max="1" width="1.75390625" style="41" customWidth="1"/>
    <col min="2" max="2" width="11.75390625" style="41" customWidth="1"/>
    <col min="3" max="3" width="11.625" style="41" customWidth="1"/>
    <col min="4" max="4" width="6.125" style="41" customWidth="1"/>
    <col min="5" max="7" width="4.375" style="41" customWidth="1"/>
    <col min="8" max="10" width="3.75390625" style="41" customWidth="1"/>
    <col min="11" max="14" width="2.875" style="41" customWidth="1"/>
    <col min="15" max="18" width="7.00390625" style="41" customWidth="1"/>
    <col min="19" max="19" width="4.75390625" style="41" customWidth="1"/>
    <col min="20" max="16384" width="9.125" style="41" customWidth="1"/>
  </cols>
  <sheetData>
    <row r="1" ht="10.5">
      <c r="S1" s="39"/>
    </row>
    <row r="2" ht="10.5">
      <c r="S2" s="39"/>
    </row>
    <row r="3" ht="10.5">
      <c r="S3" s="39" t="s">
        <v>138</v>
      </c>
    </row>
    <row r="4" spans="2:19" ht="10.5">
      <c r="B4" s="455" t="s">
        <v>139</v>
      </c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</row>
    <row r="5" spans="2:19" ht="10.5">
      <c r="B5" s="455" t="s">
        <v>140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</row>
    <row r="6" spans="2:19" ht="10.5">
      <c r="B6" s="456" t="s">
        <v>268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</row>
    <row r="7" spans="2:19" ht="9.75">
      <c r="B7" s="458" t="s">
        <v>141</v>
      </c>
      <c r="C7" s="458"/>
      <c r="D7" s="458"/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  <c r="S7" s="458"/>
    </row>
    <row r="8" spans="2:19" ht="10.5">
      <c r="B8" s="413" t="s">
        <v>142</v>
      </c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5"/>
    </row>
    <row r="9" spans="2:19" ht="36.75" customHeight="1">
      <c r="B9" s="459" t="s">
        <v>288</v>
      </c>
      <c r="C9" s="459"/>
      <c r="D9" s="459"/>
      <c r="E9" s="459"/>
      <c r="F9" s="459"/>
      <c r="G9" s="459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</row>
    <row r="10" spans="2:19" ht="24.75" customHeight="1">
      <c r="B10" s="438" t="s">
        <v>294</v>
      </c>
      <c r="C10" s="438"/>
      <c r="D10" s="438"/>
      <c r="E10" s="438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2:19" ht="10.5">
      <c r="B11" s="513" t="s">
        <v>143</v>
      </c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</row>
    <row r="12" spans="2:19" ht="9.75">
      <c r="B12" s="440" t="s">
        <v>144</v>
      </c>
      <c r="C12" s="440"/>
      <c r="D12" s="440"/>
      <c r="E12" s="440"/>
      <c r="F12" s="440"/>
      <c r="G12" s="440"/>
      <c r="H12" s="440"/>
      <c r="I12" s="440"/>
      <c r="J12" s="440"/>
      <c r="K12" s="440"/>
      <c r="L12" s="440" t="s">
        <v>145</v>
      </c>
      <c r="M12" s="440"/>
      <c r="N12" s="440"/>
      <c r="O12" s="440"/>
      <c r="P12" s="440"/>
      <c r="Q12" s="440"/>
      <c r="R12" s="440"/>
      <c r="S12" s="440"/>
    </row>
    <row r="13" spans="2:19" ht="9.75">
      <c r="B13" s="440"/>
      <c r="C13" s="440"/>
      <c r="D13" s="440"/>
      <c r="E13" s="440"/>
      <c r="F13" s="440"/>
      <c r="G13" s="440"/>
      <c r="H13" s="440"/>
      <c r="I13" s="440"/>
      <c r="J13" s="440"/>
      <c r="K13" s="440"/>
      <c r="L13" s="440"/>
      <c r="M13" s="440"/>
      <c r="N13" s="440"/>
      <c r="O13" s="440"/>
      <c r="P13" s="440"/>
      <c r="Q13" s="440"/>
      <c r="R13" s="440"/>
      <c r="S13" s="440"/>
    </row>
    <row r="14" spans="2:19" ht="10.5">
      <c r="B14" s="445"/>
      <c r="C14" s="445"/>
      <c r="D14" s="445"/>
      <c r="E14" s="445"/>
      <c r="F14" s="445"/>
      <c r="G14" s="445"/>
      <c r="H14" s="445"/>
      <c r="I14" s="445"/>
      <c r="J14" s="445"/>
      <c r="K14" s="445"/>
      <c r="L14" s="445"/>
      <c r="M14" s="445"/>
      <c r="N14" s="445"/>
      <c r="O14" s="445"/>
      <c r="P14" s="445"/>
      <c r="Q14" s="445"/>
      <c r="R14" s="445"/>
      <c r="S14" s="445"/>
    </row>
    <row r="15" spans="2:19" ht="10.5">
      <c r="B15" s="513" t="s">
        <v>146</v>
      </c>
      <c r="C15" s="513"/>
      <c r="D15" s="513"/>
      <c r="E15" s="513"/>
      <c r="F15" s="513"/>
      <c r="G15" s="513"/>
      <c r="H15" s="513"/>
      <c r="I15" s="513"/>
      <c r="J15" s="513"/>
      <c r="K15" s="513"/>
      <c r="L15" s="513"/>
      <c r="M15" s="513"/>
      <c r="N15" s="513"/>
      <c r="O15" s="513"/>
      <c r="P15" s="513"/>
      <c r="Q15" s="513"/>
      <c r="R15" s="513"/>
      <c r="S15" s="513"/>
    </row>
    <row r="16" spans="2:19" ht="22.5" customHeight="1">
      <c r="B16" s="440" t="s">
        <v>213</v>
      </c>
      <c r="C16" s="440"/>
      <c r="D16" s="440"/>
      <c r="E16" s="440"/>
      <c r="F16" s="440"/>
      <c r="G16" s="440" t="s">
        <v>147</v>
      </c>
      <c r="H16" s="440"/>
      <c r="I16" s="440"/>
      <c r="J16" s="440"/>
      <c r="K16" s="440"/>
      <c r="L16" s="440"/>
      <c r="M16" s="440"/>
      <c r="N16" s="440" t="s">
        <v>425</v>
      </c>
      <c r="O16" s="440"/>
      <c r="P16" s="440"/>
      <c r="Q16" s="440" t="s">
        <v>148</v>
      </c>
      <c r="R16" s="440"/>
      <c r="S16" s="440"/>
    </row>
    <row r="17" spans="2:19" ht="10.5">
      <c r="B17" s="440"/>
      <c r="C17" s="440"/>
      <c r="D17" s="440"/>
      <c r="E17" s="440"/>
      <c r="F17" s="440"/>
      <c r="G17" s="440" t="s">
        <v>149</v>
      </c>
      <c r="H17" s="440"/>
      <c r="I17" s="440"/>
      <c r="J17" s="440" t="s">
        <v>150</v>
      </c>
      <c r="K17" s="440"/>
      <c r="L17" s="440"/>
      <c r="M17" s="440"/>
      <c r="N17" s="440"/>
      <c r="O17" s="440"/>
      <c r="P17" s="440"/>
      <c r="Q17" s="440"/>
      <c r="R17" s="440"/>
      <c r="S17" s="440"/>
    </row>
    <row r="18" spans="2:19" ht="12.75">
      <c r="B18" s="406" t="s">
        <v>223</v>
      </c>
      <c r="C18" s="409"/>
      <c r="D18" s="409"/>
      <c r="E18" s="409"/>
      <c r="F18" s="410"/>
      <c r="G18" s="428">
        <f>N18/N27*100</f>
        <v>51.49452895649853</v>
      </c>
      <c r="H18" s="429"/>
      <c r="I18" s="430"/>
      <c r="J18" s="431">
        <f>Q18/Q27*100</f>
        <v>57.998408276959815</v>
      </c>
      <c r="K18" s="432"/>
      <c r="L18" s="432"/>
      <c r="M18" s="433"/>
      <c r="N18" s="406">
        <v>3859</v>
      </c>
      <c r="O18" s="411"/>
      <c r="P18" s="412"/>
      <c r="Q18" s="406">
        <v>5830</v>
      </c>
      <c r="R18" s="407"/>
      <c r="S18" s="408"/>
    </row>
    <row r="19" spans="2:19" ht="12.75">
      <c r="B19" s="406" t="s">
        <v>224</v>
      </c>
      <c r="C19" s="409"/>
      <c r="D19" s="409"/>
      <c r="E19" s="409"/>
      <c r="F19" s="410"/>
      <c r="G19" s="428">
        <f>N19/N27*100</f>
        <v>48.50547104350147</v>
      </c>
      <c r="H19" s="429"/>
      <c r="I19" s="430"/>
      <c r="J19" s="431">
        <f>Q19/Q27*100</f>
        <v>42.00159172304019</v>
      </c>
      <c r="K19" s="432"/>
      <c r="L19" s="432"/>
      <c r="M19" s="433"/>
      <c r="N19" s="406">
        <v>3635</v>
      </c>
      <c r="O19" s="411"/>
      <c r="P19" s="412"/>
      <c r="Q19" s="406">
        <v>4222</v>
      </c>
      <c r="R19" s="407"/>
      <c r="S19" s="408"/>
    </row>
    <row r="20" spans="2:19" ht="12.75" hidden="1">
      <c r="B20" s="406"/>
      <c r="C20" s="409"/>
      <c r="D20" s="409"/>
      <c r="E20" s="409"/>
      <c r="F20" s="410"/>
      <c r="G20" s="428"/>
      <c r="H20" s="429"/>
      <c r="I20" s="430"/>
      <c r="J20" s="428"/>
      <c r="K20" s="429"/>
      <c r="L20" s="429"/>
      <c r="M20" s="430"/>
      <c r="N20" s="406"/>
      <c r="O20" s="409"/>
      <c r="P20" s="410"/>
      <c r="Q20" s="406"/>
      <c r="R20" s="407"/>
      <c r="S20" s="408"/>
    </row>
    <row r="21" spans="2:19" ht="12.75" hidden="1">
      <c r="B21" s="406"/>
      <c r="C21" s="409"/>
      <c r="D21" s="409"/>
      <c r="E21" s="409"/>
      <c r="F21" s="410"/>
      <c r="G21" s="428"/>
      <c r="H21" s="429"/>
      <c r="I21" s="430"/>
      <c r="J21" s="428"/>
      <c r="K21" s="429"/>
      <c r="L21" s="429"/>
      <c r="M21" s="430"/>
      <c r="N21" s="406"/>
      <c r="O21" s="409"/>
      <c r="P21" s="410"/>
      <c r="Q21" s="406"/>
      <c r="R21" s="407"/>
      <c r="S21" s="408"/>
    </row>
    <row r="22" spans="2:19" ht="12.75" hidden="1">
      <c r="B22" s="406"/>
      <c r="C22" s="409"/>
      <c r="D22" s="409"/>
      <c r="E22" s="409"/>
      <c r="F22" s="410"/>
      <c r="G22" s="428"/>
      <c r="H22" s="429"/>
      <c r="I22" s="430"/>
      <c r="J22" s="428"/>
      <c r="K22" s="429"/>
      <c r="L22" s="429"/>
      <c r="M22" s="430"/>
      <c r="N22" s="406"/>
      <c r="O22" s="409"/>
      <c r="P22" s="410"/>
      <c r="Q22" s="406"/>
      <c r="R22" s="407"/>
      <c r="S22" s="408"/>
    </row>
    <row r="23" spans="2:19" ht="12.75" hidden="1">
      <c r="B23" s="406"/>
      <c r="C23" s="409"/>
      <c r="D23" s="409"/>
      <c r="E23" s="409"/>
      <c r="F23" s="410"/>
      <c r="G23" s="428"/>
      <c r="H23" s="429"/>
      <c r="I23" s="430"/>
      <c r="J23" s="428"/>
      <c r="K23" s="429"/>
      <c r="L23" s="429"/>
      <c r="M23" s="430"/>
      <c r="N23" s="406"/>
      <c r="O23" s="409"/>
      <c r="P23" s="410"/>
      <c r="Q23" s="406"/>
      <c r="R23" s="407"/>
      <c r="S23" s="408"/>
    </row>
    <row r="24" spans="2:19" ht="12.75" hidden="1">
      <c r="B24" s="406"/>
      <c r="C24" s="409"/>
      <c r="D24" s="409"/>
      <c r="E24" s="409"/>
      <c r="F24" s="410"/>
      <c r="G24" s="428"/>
      <c r="H24" s="429"/>
      <c r="I24" s="430"/>
      <c r="J24" s="428"/>
      <c r="K24" s="429"/>
      <c r="L24" s="429"/>
      <c r="M24" s="430"/>
      <c r="N24" s="406"/>
      <c r="O24" s="409"/>
      <c r="P24" s="410"/>
      <c r="Q24" s="406"/>
      <c r="R24" s="407"/>
      <c r="S24" s="408"/>
    </row>
    <row r="25" spans="2:19" ht="12.75" hidden="1">
      <c r="B25" s="406"/>
      <c r="C25" s="409"/>
      <c r="D25" s="409"/>
      <c r="E25" s="409"/>
      <c r="F25" s="410"/>
      <c r="G25" s="428"/>
      <c r="H25" s="429"/>
      <c r="I25" s="430"/>
      <c r="J25" s="428"/>
      <c r="K25" s="429"/>
      <c r="L25" s="429"/>
      <c r="M25" s="430"/>
      <c r="N25" s="406"/>
      <c r="O25" s="409"/>
      <c r="P25" s="410"/>
      <c r="Q25" s="406"/>
      <c r="R25" s="407"/>
      <c r="S25" s="408"/>
    </row>
    <row r="26" spans="2:19" ht="12.75">
      <c r="B26" s="391"/>
      <c r="C26" s="392"/>
      <c r="D26" s="392"/>
      <c r="E26" s="392"/>
      <c r="F26" s="393"/>
      <c r="G26" s="417"/>
      <c r="H26" s="418"/>
      <c r="I26" s="419"/>
      <c r="J26" s="417"/>
      <c r="K26" s="418"/>
      <c r="L26" s="418"/>
      <c r="M26" s="419"/>
      <c r="N26" s="391"/>
      <c r="O26" s="434"/>
      <c r="P26" s="435"/>
      <c r="Q26" s="391"/>
      <c r="R26" s="392"/>
      <c r="S26" s="393"/>
    </row>
    <row r="27" spans="2:19" ht="10.5">
      <c r="B27" s="446" t="s">
        <v>151</v>
      </c>
      <c r="C27" s="446"/>
      <c r="D27" s="446"/>
      <c r="E27" s="446"/>
      <c r="F27" s="446"/>
      <c r="G27" s="446" t="s">
        <v>152</v>
      </c>
      <c r="H27" s="446"/>
      <c r="I27" s="446"/>
      <c r="J27" s="446" t="s">
        <v>153</v>
      </c>
      <c r="K27" s="446"/>
      <c r="L27" s="446"/>
      <c r="M27" s="446"/>
      <c r="N27" s="445">
        <f>N18+N19</f>
        <v>7494</v>
      </c>
      <c r="O27" s="445"/>
      <c r="P27" s="445"/>
      <c r="Q27" s="510">
        <f>Q18+Q19</f>
        <v>10052</v>
      </c>
      <c r="R27" s="511"/>
      <c r="S27" s="512"/>
    </row>
    <row r="28" spans="2:19" ht="10.5" customHeight="1">
      <c r="B28" s="441" t="s">
        <v>154</v>
      </c>
      <c r="C28" s="442"/>
      <c r="D28" s="442"/>
      <c r="E28" s="442"/>
      <c r="F28" s="442"/>
      <c r="G28" s="442"/>
      <c r="H28" s="442"/>
      <c r="I28" s="442"/>
      <c r="J28" s="442"/>
      <c r="K28" s="442"/>
      <c r="L28" s="442"/>
      <c r="M28" s="442"/>
      <c r="N28" s="442"/>
      <c r="O28" s="442"/>
      <c r="P28" s="442"/>
      <c r="Q28" s="442"/>
      <c r="R28" s="442"/>
      <c r="S28" s="443"/>
    </row>
    <row r="29" spans="2:20" ht="31.5" customHeight="1">
      <c r="B29" s="48" t="s">
        <v>155</v>
      </c>
      <c r="C29" s="440" t="s">
        <v>156</v>
      </c>
      <c r="D29" s="440"/>
      <c r="E29" s="440"/>
      <c r="F29" s="406" t="s">
        <v>209</v>
      </c>
      <c r="G29" s="407"/>
      <c r="H29" s="408"/>
      <c r="I29" s="440" t="s">
        <v>210</v>
      </c>
      <c r="J29" s="440"/>
      <c r="K29" s="440"/>
      <c r="L29" s="440"/>
      <c r="M29" s="440" t="s">
        <v>211</v>
      </c>
      <c r="N29" s="440"/>
      <c r="O29" s="440"/>
      <c r="P29" s="440" t="s">
        <v>157</v>
      </c>
      <c r="Q29" s="440"/>
      <c r="R29" s="440" t="s">
        <v>158</v>
      </c>
      <c r="S29" s="440"/>
      <c r="T29" s="280"/>
    </row>
    <row r="30" spans="2:20" ht="10.5">
      <c r="B30" s="47"/>
      <c r="C30" s="445"/>
      <c r="D30" s="445"/>
      <c r="E30" s="445"/>
      <c r="F30" s="510"/>
      <c r="G30" s="511"/>
      <c r="H30" s="512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278"/>
    </row>
    <row r="31" spans="2:20" ht="10.5">
      <c r="B31" s="47" t="s">
        <v>159</v>
      </c>
      <c r="C31" s="446" t="s">
        <v>151</v>
      </c>
      <c r="D31" s="446"/>
      <c r="E31" s="446"/>
      <c r="F31" s="391"/>
      <c r="G31" s="392"/>
      <c r="H31" s="393"/>
      <c r="I31" s="446" t="s">
        <v>160</v>
      </c>
      <c r="J31" s="446"/>
      <c r="K31" s="446"/>
      <c r="L31" s="446"/>
      <c r="M31" s="446" t="s">
        <v>160</v>
      </c>
      <c r="N31" s="446"/>
      <c r="O31" s="446"/>
      <c r="P31" s="446"/>
      <c r="Q31" s="446"/>
      <c r="R31" s="446"/>
      <c r="S31" s="446"/>
      <c r="T31" s="278"/>
    </row>
    <row r="32" spans="2:21" ht="10.5">
      <c r="B32" s="504" t="s">
        <v>426</v>
      </c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6"/>
      <c r="T32" s="278"/>
      <c r="U32" s="279"/>
    </row>
    <row r="33" spans="2:20" ht="35.25" customHeight="1">
      <c r="B33" s="380" t="s">
        <v>431</v>
      </c>
      <c r="C33" s="382"/>
      <c r="D33" s="507" t="s">
        <v>427</v>
      </c>
      <c r="E33" s="508"/>
      <c r="F33" s="508"/>
      <c r="G33" s="509"/>
      <c r="H33" s="383" t="s">
        <v>428</v>
      </c>
      <c r="I33" s="384"/>
      <c r="J33" s="384"/>
      <c r="K33" s="384"/>
      <c r="L33" s="384"/>
      <c r="M33" s="385"/>
      <c r="N33" s="384" t="s">
        <v>429</v>
      </c>
      <c r="O33" s="384"/>
      <c r="P33" s="385"/>
      <c r="Q33" s="384" t="s">
        <v>430</v>
      </c>
      <c r="R33" s="384"/>
      <c r="S33" s="385"/>
      <c r="T33" s="278"/>
    </row>
    <row r="34" spans="2:21" ht="10.5">
      <c r="B34" s="396" t="s">
        <v>432</v>
      </c>
      <c r="C34" s="397"/>
      <c r="D34" s="391"/>
      <c r="E34" s="392"/>
      <c r="F34" s="392"/>
      <c r="G34" s="393"/>
      <c r="H34" s="391"/>
      <c r="I34" s="392"/>
      <c r="J34" s="392"/>
      <c r="K34" s="392"/>
      <c r="L34" s="392"/>
      <c r="M34" s="393"/>
      <c r="N34" s="391"/>
      <c r="O34" s="392"/>
      <c r="P34" s="393"/>
      <c r="Q34" s="391"/>
      <c r="R34" s="392"/>
      <c r="S34" s="393"/>
      <c r="T34" s="278"/>
      <c r="U34" s="279"/>
    </row>
    <row r="35" spans="2:20" ht="10.5">
      <c r="B35" s="396" t="s">
        <v>435</v>
      </c>
      <c r="C35" s="397"/>
      <c r="D35" s="391"/>
      <c r="E35" s="392"/>
      <c r="F35" s="392"/>
      <c r="G35" s="393"/>
      <c r="H35" s="391"/>
      <c r="I35" s="392"/>
      <c r="J35" s="392"/>
      <c r="K35" s="392"/>
      <c r="L35" s="392"/>
      <c r="M35" s="393"/>
      <c r="N35" s="391"/>
      <c r="O35" s="392"/>
      <c r="P35" s="393"/>
      <c r="Q35" s="391"/>
      <c r="R35" s="392"/>
      <c r="S35" s="393"/>
      <c r="T35" s="278"/>
    </row>
    <row r="36" spans="2:19" ht="10.5">
      <c r="B36" s="396" t="s">
        <v>433</v>
      </c>
      <c r="C36" s="397"/>
      <c r="D36" s="391"/>
      <c r="E36" s="392"/>
      <c r="F36" s="392"/>
      <c r="G36" s="393"/>
      <c r="H36" s="391"/>
      <c r="I36" s="392"/>
      <c r="J36" s="392"/>
      <c r="K36" s="392"/>
      <c r="L36" s="392"/>
      <c r="M36" s="393"/>
      <c r="N36" s="391"/>
      <c r="O36" s="392"/>
      <c r="P36" s="393"/>
      <c r="Q36" s="391"/>
      <c r="R36" s="392"/>
      <c r="S36" s="393"/>
    </row>
    <row r="37" spans="2:19" ht="10.5">
      <c r="B37" s="400" t="s">
        <v>434</v>
      </c>
      <c r="C37" s="401"/>
      <c r="D37" s="391"/>
      <c r="E37" s="392"/>
      <c r="F37" s="392"/>
      <c r="G37" s="393"/>
      <c r="H37" s="391"/>
      <c r="I37" s="392"/>
      <c r="J37" s="392"/>
      <c r="K37" s="392"/>
      <c r="L37" s="392"/>
      <c r="M37" s="393"/>
      <c r="N37" s="391"/>
      <c r="O37" s="392"/>
      <c r="P37" s="393"/>
      <c r="Q37" s="391"/>
      <c r="R37" s="392"/>
      <c r="S37" s="393"/>
    </row>
    <row r="38" spans="2:19" ht="10.5">
      <c r="B38" s="396" t="s">
        <v>435</v>
      </c>
      <c r="C38" s="397"/>
      <c r="D38" s="391"/>
      <c r="E38" s="392"/>
      <c r="F38" s="392"/>
      <c r="G38" s="393"/>
      <c r="H38" s="391"/>
      <c r="I38" s="392"/>
      <c r="J38" s="392"/>
      <c r="K38" s="392"/>
      <c r="L38" s="392"/>
      <c r="M38" s="393"/>
      <c r="N38" s="391"/>
      <c r="O38" s="392"/>
      <c r="P38" s="393"/>
      <c r="Q38" s="391"/>
      <c r="R38" s="392"/>
      <c r="S38" s="393"/>
    </row>
    <row r="39" spans="2:19" ht="10.5">
      <c r="B39" s="396" t="s">
        <v>436</v>
      </c>
      <c r="C39" s="397"/>
      <c r="D39" s="391"/>
      <c r="E39" s="392"/>
      <c r="F39" s="392"/>
      <c r="G39" s="393"/>
      <c r="H39" s="391"/>
      <c r="I39" s="392"/>
      <c r="J39" s="392"/>
      <c r="K39" s="392"/>
      <c r="L39" s="392"/>
      <c r="M39" s="393"/>
      <c r="N39" s="391"/>
      <c r="O39" s="392"/>
      <c r="P39" s="393"/>
      <c r="Q39" s="391"/>
      <c r="R39" s="392"/>
      <c r="S39" s="393"/>
    </row>
    <row r="40" spans="2:19" ht="10.5">
      <c r="B40" s="383" t="s">
        <v>437</v>
      </c>
      <c r="C40" s="385"/>
      <c r="D40" s="391"/>
      <c r="E40" s="392"/>
      <c r="F40" s="392"/>
      <c r="G40" s="393"/>
      <c r="H40" s="391"/>
      <c r="I40" s="392"/>
      <c r="J40" s="392"/>
      <c r="K40" s="392"/>
      <c r="L40" s="392"/>
      <c r="M40" s="393"/>
      <c r="N40" s="391"/>
      <c r="O40" s="392"/>
      <c r="P40" s="393"/>
      <c r="Q40" s="391"/>
      <c r="R40" s="392"/>
      <c r="S40" s="393"/>
    </row>
    <row r="41" spans="2:19" ht="10.5">
      <c r="B41" s="396" t="s">
        <v>435</v>
      </c>
      <c r="C41" s="397"/>
      <c r="D41" s="391"/>
      <c r="E41" s="392"/>
      <c r="F41" s="392"/>
      <c r="G41" s="393"/>
      <c r="H41" s="391"/>
      <c r="I41" s="392"/>
      <c r="J41" s="392"/>
      <c r="K41" s="392"/>
      <c r="L41" s="392"/>
      <c r="M41" s="393"/>
      <c r="N41" s="391"/>
      <c r="O41" s="392"/>
      <c r="P41" s="393"/>
      <c r="Q41" s="391"/>
      <c r="R41" s="392"/>
      <c r="S41" s="393"/>
    </row>
    <row r="42" spans="2:19" ht="10.5">
      <c r="B42" s="396" t="s">
        <v>436</v>
      </c>
      <c r="C42" s="397"/>
      <c r="D42" s="391"/>
      <c r="E42" s="392"/>
      <c r="F42" s="392"/>
      <c r="G42" s="393"/>
      <c r="H42" s="391"/>
      <c r="I42" s="392"/>
      <c r="J42" s="392"/>
      <c r="K42" s="392"/>
      <c r="L42" s="392"/>
      <c r="M42" s="393"/>
      <c r="N42" s="391"/>
      <c r="O42" s="392"/>
      <c r="P42" s="393"/>
      <c r="Q42" s="391"/>
      <c r="R42" s="392"/>
      <c r="S42" s="393"/>
    </row>
    <row r="43" spans="2:19" ht="10.5">
      <c r="B43" s="398" t="s">
        <v>159</v>
      </c>
      <c r="C43" s="399"/>
      <c r="D43" s="391"/>
      <c r="E43" s="392"/>
      <c r="F43" s="392"/>
      <c r="G43" s="393"/>
      <c r="H43" s="391"/>
      <c r="I43" s="392"/>
      <c r="J43" s="392"/>
      <c r="K43" s="392"/>
      <c r="L43" s="392"/>
      <c r="M43" s="393"/>
      <c r="N43" s="391"/>
      <c r="O43" s="392"/>
      <c r="P43" s="393"/>
      <c r="Q43" s="391"/>
      <c r="R43" s="392"/>
      <c r="S43" s="393"/>
    </row>
    <row r="44" spans="2:19" ht="10.5" customHeight="1">
      <c r="B44" s="447" t="s">
        <v>438</v>
      </c>
      <c r="C44" s="448"/>
      <c r="D44" s="448"/>
      <c r="E44" s="448"/>
      <c r="F44" s="448"/>
      <c r="G44" s="448"/>
      <c r="H44" s="448"/>
      <c r="I44" s="448"/>
      <c r="J44" s="448"/>
      <c r="K44" s="448"/>
      <c r="L44" s="448"/>
      <c r="M44" s="448"/>
      <c r="N44" s="448"/>
      <c r="O44" s="448"/>
      <c r="P44" s="448"/>
      <c r="Q44" s="448"/>
      <c r="R44" s="448"/>
      <c r="S44" s="449"/>
    </row>
    <row r="45" spans="2:19" ht="27.75" customHeight="1">
      <c r="B45" s="440"/>
      <c r="C45" s="440"/>
      <c r="D45" s="48" t="s">
        <v>1</v>
      </c>
      <c r="E45" s="406" t="s">
        <v>286</v>
      </c>
      <c r="F45" s="407"/>
      <c r="G45" s="408"/>
      <c r="H45" s="440" t="s">
        <v>287</v>
      </c>
      <c r="I45" s="440"/>
      <c r="J45" s="440"/>
      <c r="K45" s="440" t="s">
        <v>293</v>
      </c>
      <c r="L45" s="440"/>
      <c r="M45" s="440"/>
      <c r="N45" s="440"/>
      <c r="O45" s="440" t="s">
        <v>162</v>
      </c>
      <c r="P45" s="440"/>
      <c r="Q45" s="440"/>
      <c r="R45" s="440"/>
      <c r="S45" s="440"/>
    </row>
    <row r="46" spans="2:19" ht="10.5">
      <c r="B46" s="395" t="s">
        <v>163</v>
      </c>
      <c r="C46" s="395"/>
      <c r="D46" s="42" t="s">
        <v>64</v>
      </c>
      <c r="E46" s="377">
        <v>0</v>
      </c>
      <c r="F46" s="378"/>
      <c r="G46" s="379"/>
      <c r="H46" s="436">
        <v>0</v>
      </c>
      <c r="I46" s="436"/>
      <c r="J46" s="436"/>
      <c r="K46" s="394">
        <v>0</v>
      </c>
      <c r="L46" s="394"/>
      <c r="M46" s="394"/>
      <c r="N46" s="394"/>
      <c r="O46" s="394"/>
      <c r="P46" s="394"/>
      <c r="Q46" s="394"/>
      <c r="R46" s="394"/>
      <c r="S46" s="394"/>
    </row>
    <row r="47" spans="2:19" ht="10.5">
      <c r="B47" s="395" t="s">
        <v>164</v>
      </c>
      <c r="C47" s="395"/>
      <c r="D47" s="42" t="s">
        <v>67</v>
      </c>
      <c r="E47" s="377"/>
      <c r="F47" s="378"/>
      <c r="G47" s="379"/>
      <c r="H47" s="436">
        <v>1878</v>
      </c>
      <c r="I47" s="436"/>
      <c r="J47" s="436"/>
      <c r="K47" s="394">
        <v>752</v>
      </c>
      <c r="L47" s="394"/>
      <c r="M47" s="394"/>
      <c r="N47" s="394"/>
      <c r="O47" s="394" t="s">
        <v>295</v>
      </c>
      <c r="P47" s="394"/>
      <c r="Q47" s="394"/>
      <c r="R47" s="394"/>
      <c r="S47" s="394"/>
    </row>
    <row r="48" spans="2:19" ht="10.5">
      <c r="B48" s="502" t="s">
        <v>165</v>
      </c>
      <c r="C48" s="502"/>
      <c r="D48" s="42" t="s">
        <v>68</v>
      </c>
      <c r="E48" s="377">
        <v>0</v>
      </c>
      <c r="F48" s="378"/>
      <c r="G48" s="379"/>
      <c r="H48" s="436">
        <v>0</v>
      </c>
      <c r="I48" s="436"/>
      <c r="J48" s="436"/>
      <c r="K48" s="394">
        <v>0</v>
      </c>
      <c r="L48" s="394"/>
      <c r="M48" s="394"/>
      <c r="N48" s="394"/>
      <c r="O48" s="394"/>
      <c r="P48" s="394"/>
      <c r="Q48" s="394"/>
      <c r="R48" s="394"/>
      <c r="S48" s="394"/>
    </row>
    <row r="49" spans="2:19" ht="10.5" customHeight="1">
      <c r="B49" s="395" t="s">
        <v>166</v>
      </c>
      <c r="C49" s="395"/>
      <c r="D49" s="42" t="s">
        <v>69</v>
      </c>
      <c r="E49" s="377"/>
      <c r="F49" s="378"/>
      <c r="G49" s="379"/>
      <c r="H49" s="436"/>
      <c r="I49" s="436"/>
      <c r="J49" s="436"/>
      <c r="K49" s="394"/>
      <c r="L49" s="394"/>
      <c r="M49" s="394"/>
      <c r="N49" s="394"/>
      <c r="O49" s="394"/>
      <c r="P49" s="394"/>
      <c r="Q49" s="394"/>
      <c r="R49" s="394"/>
      <c r="S49" s="394"/>
    </row>
    <row r="50" spans="2:19" ht="10.5">
      <c r="B50" s="395" t="s">
        <v>297</v>
      </c>
      <c r="C50" s="395"/>
      <c r="D50" s="42" t="s">
        <v>9</v>
      </c>
      <c r="E50" s="377"/>
      <c r="F50" s="378"/>
      <c r="G50" s="379"/>
      <c r="H50" s="436">
        <v>1834</v>
      </c>
      <c r="I50" s="436"/>
      <c r="J50" s="436"/>
      <c r="K50" s="394">
        <f>2249+860.5</f>
        <v>3109.5</v>
      </c>
      <c r="L50" s="394"/>
      <c r="M50" s="394"/>
      <c r="N50" s="394"/>
      <c r="O50" s="394" t="s">
        <v>296</v>
      </c>
      <c r="P50" s="394"/>
      <c r="Q50" s="394"/>
      <c r="R50" s="394"/>
      <c r="S50" s="394"/>
    </row>
    <row r="51" spans="2:19" ht="43.5" customHeight="1">
      <c r="B51" s="386" t="s">
        <v>305</v>
      </c>
      <c r="C51" s="387"/>
      <c r="D51" s="131" t="s">
        <v>40</v>
      </c>
      <c r="E51" s="377"/>
      <c r="F51" s="378"/>
      <c r="G51" s="379"/>
      <c r="H51" s="377"/>
      <c r="I51" s="378"/>
      <c r="J51" s="379"/>
      <c r="K51" s="383"/>
      <c r="L51" s="384"/>
      <c r="M51" s="384"/>
      <c r="N51" s="385"/>
      <c r="O51" s="383"/>
      <c r="P51" s="384"/>
      <c r="Q51" s="384"/>
      <c r="R51" s="384"/>
      <c r="S51" s="385"/>
    </row>
    <row r="52" spans="2:19" ht="21.75" customHeight="1">
      <c r="B52" s="503" t="s">
        <v>167</v>
      </c>
      <c r="C52" s="503"/>
      <c r="D52" s="281" t="s">
        <v>42</v>
      </c>
      <c r="E52" s="377"/>
      <c r="F52" s="378"/>
      <c r="G52" s="379"/>
      <c r="H52" s="440">
        <f>SUM(H53:J59)</f>
        <v>8878.000000000002</v>
      </c>
      <c r="I52" s="440"/>
      <c r="J52" s="440"/>
      <c r="K52" s="440">
        <f>SUM(K53:N59)</f>
        <v>9762</v>
      </c>
      <c r="L52" s="440"/>
      <c r="M52" s="440"/>
      <c r="N52" s="440"/>
      <c r="O52" s="394"/>
      <c r="P52" s="394"/>
      <c r="Q52" s="394"/>
      <c r="R52" s="394"/>
      <c r="S52" s="394"/>
    </row>
    <row r="53" spans="2:19" ht="12" customHeight="1">
      <c r="B53" s="386" t="s">
        <v>439</v>
      </c>
      <c r="C53" s="387"/>
      <c r="D53" s="131" t="s">
        <v>185</v>
      </c>
      <c r="E53" s="377"/>
      <c r="F53" s="378"/>
      <c r="G53" s="379"/>
      <c r="H53" s="380">
        <v>425.4</v>
      </c>
      <c r="I53" s="381"/>
      <c r="J53" s="382"/>
      <c r="K53" s="380">
        <v>430.5</v>
      </c>
      <c r="L53" s="381"/>
      <c r="M53" s="381"/>
      <c r="N53" s="382"/>
      <c r="O53" s="383"/>
      <c r="P53" s="384"/>
      <c r="Q53" s="384"/>
      <c r="R53" s="384"/>
      <c r="S53" s="385"/>
    </row>
    <row r="54" spans="2:19" ht="9" customHeight="1">
      <c r="B54" s="386" t="s">
        <v>440</v>
      </c>
      <c r="C54" s="387"/>
      <c r="D54" s="131" t="s">
        <v>187</v>
      </c>
      <c r="E54" s="377"/>
      <c r="F54" s="378"/>
      <c r="G54" s="379"/>
      <c r="H54" s="380">
        <v>198.6</v>
      </c>
      <c r="I54" s="381"/>
      <c r="J54" s="382"/>
      <c r="K54" s="388">
        <v>201</v>
      </c>
      <c r="L54" s="389"/>
      <c r="M54" s="389"/>
      <c r="N54" s="390"/>
      <c r="O54" s="383"/>
      <c r="P54" s="384"/>
      <c r="Q54" s="384"/>
      <c r="R54" s="384"/>
      <c r="S54" s="385"/>
    </row>
    <row r="55" spans="2:19" ht="10.5" customHeight="1">
      <c r="B55" s="386" t="s">
        <v>441</v>
      </c>
      <c r="C55" s="387"/>
      <c r="D55" s="131" t="s">
        <v>442</v>
      </c>
      <c r="E55" s="377"/>
      <c r="F55" s="378"/>
      <c r="G55" s="379"/>
      <c r="H55" s="380">
        <v>2088.8</v>
      </c>
      <c r="I55" s="381"/>
      <c r="J55" s="382"/>
      <c r="K55" s="388">
        <v>2760</v>
      </c>
      <c r="L55" s="389"/>
      <c r="M55" s="389"/>
      <c r="N55" s="390"/>
      <c r="O55" s="383"/>
      <c r="P55" s="384"/>
      <c r="Q55" s="384"/>
      <c r="R55" s="384"/>
      <c r="S55" s="385"/>
    </row>
    <row r="56" spans="2:19" ht="10.5" customHeight="1">
      <c r="B56" s="386" t="s">
        <v>170</v>
      </c>
      <c r="C56" s="387"/>
      <c r="D56" s="131" t="s">
        <v>443</v>
      </c>
      <c r="E56" s="377"/>
      <c r="F56" s="378"/>
      <c r="G56" s="379"/>
      <c r="H56" s="388">
        <v>3418.4</v>
      </c>
      <c r="I56" s="389"/>
      <c r="J56" s="390"/>
      <c r="K56" s="388">
        <v>3590</v>
      </c>
      <c r="L56" s="389"/>
      <c r="M56" s="389"/>
      <c r="N56" s="390"/>
      <c r="O56" s="383"/>
      <c r="P56" s="384"/>
      <c r="Q56" s="384"/>
      <c r="R56" s="384"/>
      <c r="S56" s="385"/>
    </row>
    <row r="57" spans="2:19" ht="12" customHeight="1">
      <c r="B57" s="386" t="s">
        <v>171</v>
      </c>
      <c r="C57" s="387"/>
      <c r="D57" s="131" t="s">
        <v>444</v>
      </c>
      <c r="E57" s="377"/>
      <c r="F57" s="378"/>
      <c r="G57" s="379"/>
      <c r="H57" s="380">
        <v>725.1</v>
      </c>
      <c r="I57" s="381"/>
      <c r="J57" s="382"/>
      <c r="K57" s="380">
        <v>769.8</v>
      </c>
      <c r="L57" s="381"/>
      <c r="M57" s="381"/>
      <c r="N57" s="382"/>
      <c r="O57" s="383"/>
      <c r="P57" s="384"/>
      <c r="Q57" s="384"/>
      <c r="R57" s="384"/>
      <c r="S57" s="385"/>
    </row>
    <row r="58" spans="2:19" ht="21.75" customHeight="1">
      <c r="B58" s="386" t="s">
        <v>445</v>
      </c>
      <c r="C58" s="387"/>
      <c r="D58" s="131" t="s">
        <v>446</v>
      </c>
      <c r="E58" s="377"/>
      <c r="F58" s="378"/>
      <c r="G58" s="379"/>
      <c r="H58" s="380">
        <v>885.1</v>
      </c>
      <c r="I58" s="381"/>
      <c r="J58" s="382"/>
      <c r="K58" s="380">
        <v>860.5</v>
      </c>
      <c r="L58" s="381"/>
      <c r="M58" s="381"/>
      <c r="N58" s="382"/>
      <c r="O58" s="383"/>
      <c r="P58" s="384"/>
      <c r="Q58" s="384"/>
      <c r="R58" s="384"/>
      <c r="S58" s="385"/>
    </row>
    <row r="59" spans="2:19" ht="13.5" customHeight="1">
      <c r="B59" s="386" t="s">
        <v>447</v>
      </c>
      <c r="C59" s="387"/>
      <c r="D59" s="131" t="s">
        <v>448</v>
      </c>
      <c r="E59" s="377"/>
      <c r="F59" s="378"/>
      <c r="G59" s="379"/>
      <c r="H59" s="380">
        <v>1136.6</v>
      </c>
      <c r="I59" s="381"/>
      <c r="J59" s="382"/>
      <c r="K59" s="380">
        <v>1150.2</v>
      </c>
      <c r="L59" s="381"/>
      <c r="M59" s="381"/>
      <c r="N59" s="382"/>
      <c r="O59" s="383" t="s">
        <v>475</v>
      </c>
      <c r="P59" s="384"/>
      <c r="Q59" s="384"/>
      <c r="R59" s="384"/>
      <c r="S59" s="385"/>
    </row>
    <row r="60" spans="2:19" s="44" customFormat="1" ht="22.5" customHeight="1">
      <c r="B60" s="488" t="s">
        <v>449</v>
      </c>
      <c r="C60" s="488"/>
      <c r="D60" s="90" t="s">
        <v>242</v>
      </c>
      <c r="E60" s="450">
        <f>E61+E62+E63+E64+E65+E66+E67+E68+E69+E70+E71+E72+E73+E74+E75+E76+E77</f>
        <v>0</v>
      </c>
      <c r="F60" s="451"/>
      <c r="G60" s="452"/>
      <c r="H60" s="501">
        <f>H61+H62+H63+H64+H65+H66+H67+H68+H69+H70+H71+H72+H73+H74+H75+H76+H77</f>
        <v>1464</v>
      </c>
      <c r="I60" s="501"/>
      <c r="J60" s="501"/>
      <c r="K60" s="450">
        <f>K61+K62+K63+K64+K65+K66+K67+K68+K69+K70+K71+K72+K73+K74+K75+K76+K77</f>
        <v>1761</v>
      </c>
      <c r="L60" s="451"/>
      <c r="M60" s="452"/>
      <c r="N60" s="501"/>
      <c r="O60" s="427" t="s">
        <v>298</v>
      </c>
      <c r="P60" s="427"/>
      <c r="Q60" s="427"/>
      <c r="R60" s="427"/>
      <c r="S60" s="427"/>
    </row>
    <row r="61" spans="2:19" ht="10.5">
      <c r="B61" s="395" t="s">
        <v>168</v>
      </c>
      <c r="C61" s="395"/>
      <c r="D61" s="132" t="s">
        <v>450</v>
      </c>
      <c r="E61" s="377"/>
      <c r="F61" s="378"/>
      <c r="G61" s="379"/>
      <c r="H61" s="436"/>
      <c r="I61" s="436"/>
      <c r="J61" s="436"/>
      <c r="K61" s="394">
        <v>3.5</v>
      </c>
      <c r="L61" s="394"/>
      <c r="M61" s="394"/>
      <c r="N61" s="394"/>
      <c r="O61" s="394"/>
      <c r="P61" s="394"/>
      <c r="Q61" s="394"/>
      <c r="R61" s="394"/>
      <c r="S61" s="394"/>
    </row>
    <row r="62" spans="2:19" ht="10.5">
      <c r="B62" s="395" t="s">
        <v>169</v>
      </c>
      <c r="C62" s="395"/>
      <c r="D62" s="132" t="s">
        <v>451</v>
      </c>
      <c r="E62" s="377"/>
      <c r="F62" s="378"/>
      <c r="G62" s="379"/>
      <c r="H62" s="436">
        <v>10</v>
      </c>
      <c r="I62" s="436"/>
      <c r="J62" s="436"/>
      <c r="K62" s="394">
        <v>1.8</v>
      </c>
      <c r="L62" s="394"/>
      <c r="M62" s="394"/>
      <c r="N62" s="394"/>
      <c r="O62" s="394"/>
      <c r="P62" s="394"/>
      <c r="Q62" s="394"/>
      <c r="R62" s="394"/>
      <c r="S62" s="394"/>
    </row>
    <row r="63" spans="2:19" ht="10.5">
      <c r="B63" s="395" t="s">
        <v>170</v>
      </c>
      <c r="C63" s="395"/>
      <c r="D63" s="132" t="s">
        <v>452</v>
      </c>
      <c r="E63" s="377"/>
      <c r="F63" s="378"/>
      <c r="G63" s="379"/>
      <c r="H63" s="436">
        <v>1074</v>
      </c>
      <c r="I63" s="436"/>
      <c r="J63" s="436"/>
      <c r="K63" s="394">
        <v>1339</v>
      </c>
      <c r="L63" s="394"/>
      <c r="M63" s="394"/>
      <c r="N63" s="394"/>
      <c r="O63" s="394"/>
      <c r="P63" s="394"/>
      <c r="Q63" s="394"/>
      <c r="R63" s="394"/>
      <c r="S63" s="394"/>
    </row>
    <row r="64" spans="2:19" ht="10.5">
      <c r="B64" s="395" t="s">
        <v>171</v>
      </c>
      <c r="C64" s="395"/>
      <c r="D64" s="132" t="s">
        <v>453</v>
      </c>
      <c r="E64" s="377"/>
      <c r="F64" s="378"/>
      <c r="G64" s="379"/>
      <c r="H64" s="436">
        <v>236</v>
      </c>
      <c r="I64" s="436"/>
      <c r="J64" s="436"/>
      <c r="K64" s="394">
        <v>295</v>
      </c>
      <c r="L64" s="394"/>
      <c r="M64" s="394"/>
      <c r="N64" s="394"/>
      <c r="O64" s="394"/>
      <c r="P64" s="394"/>
      <c r="Q64" s="394"/>
      <c r="R64" s="394"/>
      <c r="S64" s="394"/>
    </row>
    <row r="65" spans="2:19" ht="32.25" customHeight="1">
      <c r="B65" s="395" t="s">
        <v>172</v>
      </c>
      <c r="C65" s="395"/>
      <c r="D65" s="132" t="s">
        <v>454</v>
      </c>
      <c r="E65" s="377"/>
      <c r="F65" s="378"/>
      <c r="G65" s="379"/>
      <c r="H65" s="467">
        <v>1</v>
      </c>
      <c r="I65" s="467"/>
      <c r="J65" s="467"/>
      <c r="K65" s="467">
        <v>19.6</v>
      </c>
      <c r="L65" s="467"/>
      <c r="M65" s="467"/>
      <c r="N65" s="467"/>
      <c r="O65" s="394"/>
      <c r="P65" s="394"/>
      <c r="Q65" s="394"/>
      <c r="R65" s="394"/>
      <c r="S65" s="394"/>
    </row>
    <row r="66" spans="2:19" ht="30.75" customHeight="1">
      <c r="B66" s="395" t="s">
        <v>173</v>
      </c>
      <c r="C66" s="395"/>
      <c r="D66" s="132" t="s">
        <v>455</v>
      </c>
      <c r="E66" s="377"/>
      <c r="F66" s="378"/>
      <c r="G66" s="379"/>
      <c r="H66" s="467">
        <v>0</v>
      </c>
      <c r="I66" s="467"/>
      <c r="J66" s="467"/>
      <c r="K66" s="467">
        <v>0</v>
      </c>
      <c r="L66" s="467"/>
      <c r="M66" s="467"/>
      <c r="N66" s="467"/>
      <c r="O66" s="394"/>
      <c r="P66" s="394"/>
      <c r="Q66" s="394"/>
      <c r="R66" s="394"/>
      <c r="S66" s="394"/>
    </row>
    <row r="67" spans="2:19" ht="20.25" customHeight="1">
      <c r="B67" s="395" t="s">
        <v>174</v>
      </c>
      <c r="C67" s="395"/>
      <c r="D67" s="132" t="s">
        <v>456</v>
      </c>
      <c r="E67" s="377"/>
      <c r="F67" s="378"/>
      <c r="G67" s="379"/>
      <c r="H67" s="467">
        <v>3</v>
      </c>
      <c r="I67" s="467"/>
      <c r="J67" s="467"/>
      <c r="K67" s="467">
        <v>3</v>
      </c>
      <c r="L67" s="467"/>
      <c r="M67" s="467"/>
      <c r="N67" s="467"/>
      <c r="O67" s="394"/>
      <c r="P67" s="394"/>
      <c r="Q67" s="394"/>
      <c r="R67" s="394"/>
      <c r="S67" s="394"/>
    </row>
    <row r="68" spans="2:19" ht="21" customHeight="1">
      <c r="B68" s="395" t="s">
        <v>175</v>
      </c>
      <c r="C68" s="395"/>
      <c r="D68" s="132" t="s">
        <v>457</v>
      </c>
      <c r="E68" s="377"/>
      <c r="F68" s="378"/>
      <c r="G68" s="379"/>
      <c r="H68" s="436"/>
      <c r="I68" s="436"/>
      <c r="J68" s="436"/>
      <c r="K68" s="467">
        <v>0</v>
      </c>
      <c r="L68" s="467"/>
      <c r="M68" s="467"/>
      <c r="N68" s="467"/>
      <c r="O68" s="394"/>
      <c r="P68" s="394"/>
      <c r="Q68" s="394"/>
      <c r="R68" s="394"/>
      <c r="S68" s="394"/>
    </row>
    <row r="69" spans="2:19" ht="10.5">
      <c r="B69" s="395" t="s">
        <v>176</v>
      </c>
      <c r="C69" s="395"/>
      <c r="D69" s="132" t="s">
        <v>458</v>
      </c>
      <c r="E69" s="377"/>
      <c r="F69" s="378"/>
      <c r="G69" s="379"/>
      <c r="H69" s="436">
        <v>13</v>
      </c>
      <c r="I69" s="436"/>
      <c r="J69" s="436"/>
      <c r="K69" s="394">
        <v>5.9</v>
      </c>
      <c r="L69" s="394"/>
      <c r="M69" s="394"/>
      <c r="N69" s="394"/>
      <c r="O69" s="394"/>
      <c r="P69" s="394"/>
      <c r="Q69" s="394"/>
      <c r="R69" s="394"/>
      <c r="S69" s="394"/>
    </row>
    <row r="70" spans="2:19" ht="12.75" customHeight="1">
      <c r="B70" s="499" t="s">
        <v>177</v>
      </c>
      <c r="C70" s="500"/>
      <c r="D70" s="132" t="s">
        <v>459</v>
      </c>
      <c r="E70" s="377"/>
      <c r="F70" s="378"/>
      <c r="G70" s="379"/>
      <c r="H70" s="436"/>
      <c r="I70" s="436"/>
      <c r="J70" s="436"/>
      <c r="K70" s="394"/>
      <c r="L70" s="394"/>
      <c r="M70" s="394"/>
      <c r="N70" s="394"/>
      <c r="O70" s="394"/>
      <c r="P70" s="394"/>
      <c r="Q70" s="394"/>
      <c r="R70" s="394"/>
      <c r="S70" s="394"/>
    </row>
    <row r="71" spans="2:19" ht="10.5">
      <c r="B71" s="395" t="s">
        <v>178</v>
      </c>
      <c r="C71" s="395"/>
      <c r="D71" s="132" t="s">
        <v>460</v>
      </c>
      <c r="E71" s="377"/>
      <c r="F71" s="378"/>
      <c r="G71" s="379"/>
      <c r="H71" s="436"/>
      <c r="I71" s="436"/>
      <c r="J71" s="436"/>
      <c r="K71" s="394">
        <v>0</v>
      </c>
      <c r="L71" s="394"/>
      <c r="M71" s="394"/>
      <c r="N71" s="394"/>
      <c r="O71" s="394"/>
      <c r="P71" s="394"/>
      <c r="Q71" s="394"/>
      <c r="R71" s="394"/>
      <c r="S71" s="394"/>
    </row>
    <row r="72" spans="2:19" ht="10.5">
      <c r="B72" s="395" t="s">
        <v>179</v>
      </c>
      <c r="C72" s="395"/>
      <c r="D72" s="132" t="s">
        <v>461</v>
      </c>
      <c r="E72" s="377"/>
      <c r="F72" s="378"/>
      <c r="G72" s="379"/>
      <c r="H72" s="436"/>
      <c r="I72" s="436"/>
      <c r="J72" s="436"/>
      <c r="K72" s="394">
        <v>0</v>
      </c>
      <c r="L72" s="394"/>
      <c r="M72" s="394"/>
      <c r="N72" s="394"/>
      <c r="O72" s="394"/>
      <c r="P72" s="394"/>
      <c r="Q72" s="394"/>
      <c r="R72" s="394"/>
      <c r="S72" s="394"/>
    </row>
    <row r="73" spans="2:19" ht="20.25" customHeight="1">
      <c r="B73" s="395" t="s">
        <v>180</v>
      </c>
      <c r="C73" s="395"/>
      <c r="D73" s="132" t="s">
        <v>462</v>
      </c>
      <c r="E73" s="377"/>
      <c r="F73" s="378"/>
      <c r="G73" s="379"/>
      <c r="H73" s="436"/>
      <c r="I73" s="436"/>
      <c r="J73" s="436"/>
      <c r="K73" s="467">
        <v>6.7</v>
      </c>
      <c r="L73" s="467"/>
      <c r="M73" s="467"/>
      <c r="N73" s="467"/>
      <c r="O73" s="394"/>
      <c r="P73" s="394"/>
      <c r="Q73" s="394"/>
      <c r="R73" s="394"/>
      <c r="S73" s="394"/>
    </row>
    <row r="74" spans="2:19" ht="21" customHeight="1">
      <c r="B74" s="395" t="s">
        <v>181</v>
      </c>
      <c r="C74" s="395"/>
      <c r="D74" s="132" t="s">
        <v>463</v>
      </c>
      <c r="E74" s="377"/>
      <c r="F74" s="378"/>
      <c r="G74" s="379"/>
      <c r="H74" s="436"/>
      <c r="I74" s="436"/>
      <c r="J74" s="436"/>
      <c r="K74" s="467">
        <v>3.4</v>
      </c>
      <c r="L74" s="467"/>
      <c r="M74" s="467"/>
      <c r="N74" s="467"/>
      <c r="O74" s="394"/>
      <c r="P74" s="394"/>
      <c r="Q74" s="394"/>
      <c r="R74" s="394"/>
      <c r="S74" s="394"/>
    </row>
    <row r="75" spans="2:19" ht="42" customHeight="1">
      <c r="B75" s="494" t="s">
        <v>182</v>
      </c>
      <c r="C75" s="494"/>
      <c r="D75" s="133" t="s">
        <v>464</v>
      </c>
      <c r="E75" s="495"/>
      <c r="F75" s="496"/>
      <c r="G75" s="497"/>
      <c r="H75" s="498">
        <v>112</v>
      </c>
      <c r="I75" s="498"/>
      <c r="J75" s="498"/>
      <c r="K75" s="498">
        <v>74.6</v>
      </c>
      <c r="L75" s="498"/>
      <c r="M75" s="498"/>
      <c r="N75" s="498"/>
      <c r="O75" s="493"/>
      <c r="P75" s="493"/>
      <c r="Q75" s="493"/>
      <c r="R75" s="493"/>
      <c r="S75" s="493"/>
    </row>
    <row r="76" spans="2:19" ht="21" customHeight="1">
      <c r="B76" s="499" t="s">
        <v>183</v>
      </c>
      <c r="C76" s="500"/>
      <c r="D76" s="132" t="s">
        <v>465</v>
      </c>
      <c r="E76" s="377"/>
      <c r="F76" s="378"/>
      <c r="G76" s="379"/>
      <c r="H76" s="467">
        <v>10</v>
      </c>
      <c r="I76" s="467"/>
      <c r="J76" s="467"/>
      <c r="K76" s="394">
        <v>3.5</v>
      </c>
      <c r="L76" s="394"/>
      <c r="M76" s="394"/>
      <c r="N76" s="394"/>
      <c r="O76" s="394"/>
      <c r="P76" s="394"/>
      <c r="Q76" s="394"/>
      <c r="R76" s="394"/>
      <c r="S76" s="394"/>
    </row>
    <row r="77" spans="2:19" ht="23.25" customHeight="1">
      <c r="B77" s="395" t="s">
        <v>229</v>
      </c>
      <c r="C77" s="395"/>
      <c r="D77" s="132" t="s">
        <v>184</v>
      </c>
      <c r="E77" s="377"/>
      <c r="F77" s="378"/>
      <c r="G77" s="379"/>
      <c r="H77" s="467">
        <v>5</v>
      </c>
      <c r="I77" s="467"/>
      <c r="J77" s="467"/>
      <c r="K77" s="467">
        <v>5</v>
      </c>
      <c r="L77" s="467"/>
      <c r="M77" s="467"/>
      <c r="N77" s="467"/>
      <c r="O77" s="394"/>
      <c r="P77" s="394"/>
      <c r="Q77" s="394"/>
      <c r="R77" s="394"/>
      <c r="S77" s="394"/>
    </row>
    <row r="78" spans="2:19" s="44" customFormat="1" ht="10.5" customHeight="1">
      <c r="B78" s="488" t="s">
        <v>212</v>
      </c>
      <c r="C78" s="488"/>
      <c r="D78" s="282" t="s">
        <v>44</v>
      </c>
      <c r="E78" s="481">
        <f>E79+E80</f>
        <v>0</v>
      </c>
      <c r="F78" s="482"/>
      <c r="G78" s="483"/>
      <c r="H78" s="489">
        <f>H79+H80</f>
        <v>884</v>
      </c>
      <c r="I78" s="489"/>
      <c r="J78" s="489"/>
      <c r="K78" s="424">
        <f>K79+K80</f>
        <v>1127</v>
      </c>
      <c r="L78" s="425"/>
      <c r="M78" s="426"/>
      <c r="N78" s="490"/>
      <c r="O78" s="424"/>
      <c r="P78" s="425"/>
      <c r="Q78" s="425"/>
      <c r="R78" s="425"/>
      <c r="S78" s="426"/>
    </row>
    <row r="79" spans="2:19" ht="10.5">
      <c r="B79" s="491" t="s">
        <v>466</v>
      </c>
      <c r="C79" s="491"/>
      <c r="D79" s="91" t="s">
        <v>467</v>
      </c>
      <c r="E79" s="485"/>
      <c r="F79" s="486"/>
      <c r="G79" s="487"/>
      <c r="H79" s="492">
        <v>4</v>
      </c>
      <c r="I79" s="492"/>
      <c r="J79" s="492"/>
      <c r="K79" s="427">
        <v>1</v>
      </c>
      <c r="L79" s="427"/>
      <c r="M79" s="427"/>
      <c r="N79" s="427"/>
      <c r="O79" s="427"/>
      <c r="P79" s="427"/>
      <c r="Q79" s="427"/>
      <c r="R79" s="427"/>
      <c r="S79" s="427"/>
    </row>
    <row r="80" spans="2:19" ht="30.75" customHeight="1">
      <c r="B80" s="484" t="s">
        <v>186</v>
      </c>
      <c r="C80" s="484"/>
      <c r="D80" s="134" t="s">
        <v>468</v>
      </c>
      <c r="E80" s="485"/>
      <c r="F80" s="486"/>
      <c r="G80" s="487"/>
      <c r="H80" s="422">
        <v>880</v>
      </c>
      <c r="I80" s="422"/>
      <c r="J80" s="422"/>
      <c r="K80" s="422">
        <v>1126</v>
      </c>
      <c r="L80" s="422"/>
      <c r="M80" s="422"/>
      <c r="N80" s="422"/>
      <c r="O80" s="423" t="s">
        <v>239</v>
      </c>
      <c r="P80" s="423"/>
      <c r="Q80" s="423"/>
      <c r="R80" s="423"/>
      <c r="S80" s="423"/>
    </row>
    <row r="81" spans="2:19" s="44" customFormat="1" ht="21.75" customHeight="1">
      <c r="B81" s="420" t="s">
        <v>214</v>
      </c>
      <c r="C81" s="421"/>
      <c r="D81" s="282" t="s">
        <v>47</v>
      </c>
      <c r="E81" s="481">
        <f>E82+E85</f>
        <v>0</v>
      </c>
      <c r="F81" s="482"/>
      <c r="G81" s="483"/>
      <c r="H81" s="453">
        <f>H82+H85</f>
        <v>924</v>
      </c>
      <c r="I81" s="453"/>
      <c r="J81" s="453"/>
      <c r="K81" s="450">
        <f>K82+K85</f>
        <v>914</v>
      </c>
      <c r="L81" s="451"/>
      <c r="M81" s="452"/>
      <c r="N81" s="453"/>
      <c r="O81" s="444"/>
      <c r="P81" s="444"/>
      <c r="Q81" s="444"/>
      <c r="R81" s="444"/>
      <c r="S81" s="444"/>
    </row>
    <row r="82" spans="2:19" ht="13.5" customHeight="1">
      <c r="B82" s="386" t="s">
        <v>470</v>
      </c>
      <c r="C82" s="387"/>
      <c r="D82" s="132" t="s">
        <v>469</v>
      </c>
      <c r="E82" s="377">
        <v>0</v>
      </c>
      <c r="F82" s="378"/>
      <c r="G82" s="379"/>
      <c r="H82" s="454">
        <v>0</v>
      </c>
      <c r="I82" s="454"/>
      <c r="J82" s="454"/>
      <c r="K82" s="454">
        <v>0</v>
      </c>
      <c r="L82" s="454"/>
      <c r="M82" s="454"/>
      <c r="N82" s="454"/>
      <c r="O82" s="416"/>
      <c r="P82" s="416"/>
      <c r="Q82" s="416"/>
      <c r="R82" s="416"/>
      <c r="S82" s="416"/>
    </row>
    <row r="83" spans="2:19" ht="13.5" customHeight="1">
      <c r="B83" s="386" t="s">
        <v>188</v>
      </c>
      <c r="C83" s="387"/>
      <c r="D83" s="132" t="s">
        <v>471</v>
      </c>
      <c r="E83" s="377"/>
      <c r="F83" s="378"/>
      <c r="G83" s="379"/>
      <c r="H83" s="380"/>
      <c r="I83" s="381"/>
      <c r="J83" s="382"/>
      <c r="K83" s="380"/>
      <c r="L83" s="381"/>
      <c r="M83" s="381"/>
      <c r="N83" s="382"/>
      <c r="O83" s="383"/>
      <c r="P83" s="384"/>
      <c r="Q83" s="384"/>
      <c r="R83" s="384"/>
      <c r="S83" s="385"/>
    </row>
    <row r="84" spans="2:19" ht="13.5" customHeight="1">
      <c r="B84" s="375" t="s">
        <v>472</v>
      </c>
      <c r="C84" s="376"/>
      <c r="D84" s="132" t="s">
        <v>473</v>
      </c>
      <c r="E84" s="377"/>
      <c r="F84" s="378"/>
      <c r="G84" s="379"/>
      <c r="H84" s="380"/>
      <c r="I84" s="381"/>
      <c r="J84" s="382"/>
      <c r="K84" s="380"/>
      <c r="L84" s="381"/>
      <c r="M84" s="381"/>
      <c r="N84" s="382"/>
      <c r="O84" s="383"/>
      <c r="P84" s="384"/>
      <c r="Q84" s="384"/>
      <c r="R84" s="384"/>
      <c r="S84" s="385"/>
    </row>
    <row r="85" spans="2:19" ht="20.25" customHeight="1">
      <c r="B85" s="386" t="s">
        <v>190</v>
      </c>
      <c r="C85" s="387"/>
      <c r="D85" s="132" t="s">
        <v>474</v>
      </c>
      <c r="E85" s="377"/>
      <c r="F85" s="378"/>
      <c r="G85" s="379"/>
      <c r="H85" s="454">
        <v>924</v>
      </c>
      <c r="I85" s="454"/>
      <c r="J85" s="454"/>
      <c r="K85" s="454">
        <v>914</v>
      </c>
      <c r="L85" s="454"/>
      <c r="M85" s="454"/>
      <c r="N85" s="454"/>
      <c r="O85" s="416" t="s">
        <v>282</v>
      </c>
      <c r="P85" s="416"/>
      <c r="Q85" s="416"/>
      <c r="R85" s="416"/>
      <c r="S85" s="416"/>
    </row>
    <row r="86" spans="2:19" ht="10.5">
      <c r="B86" s="386" t="s">
        <v>192</v>
      </c>
      <c r="C86" s="387"/>
      <c r="D86" s="283" t="s">
        <v>77</v>
      </c>
      <c r="E86" s="377">
        <v>0</v>
      </c>
      <c r="F86" s="378"/>
      <c r="G86" s="379"/>
      <c r="H86" s="437">
        <v>0</v>
      </c>
      <c r="I86" s="437"/>
      <c r="J86" s="437"/>
      <c r="K86" s="416">
        <v>0</v>
      </c>
      <c r="L86" s="416"/>
      <c r="M86" s="416"/>
      <c r="N86" s="416"/>
      <c r="O86" s="416"/>
      <c r="P86" s="416"/>
      <c r="Q86" s="416"/>
      <c r="R86" s="416"/>
      <c r="S86" s="416"/>
    </row>
    <row r="87" spans="2:19" ht="10.5">
      <c r="B87" s="386" t="s">
        <v>193</v>
      </c>
      <c r="C87" s="387"/>
      <c r="D87" s="283" t="s">
        <v>78</v>
      </c>
      <c r="E87" s="377">
        <v>0</v>
      </c>
      <c r="F87" s="378"/>
      <c r="G87" s="379"/>
      <c r="H87" s="437">
        <v>0</v>
      </c>
      <c r="I87" s="437"/>
      <c r="J87" s="437"/>
      <c r="K87" s="416">
        <v>0</v>
      </c>
      <c r="L87" s="416"/>
      <c r="M87" s="416"/>
      <c r="N87" s="416"/>
      <c r="O87" s="416"/>
      <c r="P87" s="416"/>
      <c r="Q87" s="416"/>
      <c r="R87" s="416"/>
      <c r="S87" s="416"/>
    </row>
    <row r="88" spans="2:19" ht="12" customHeight="1">
      <c r="B88" s="386" t="s">
        <v>194</v>
      </c>
      <c r="C88" s="387"/>
      <c r="D88" s="283" t="s">
        <v>79</v>
      </c>
      <c r="E88" s="377">
        <v>0</v>
      </c>
      <c r="F88" s="378"/>
      <c r="G88" s="379"/>
      <c r="H88" s="437">
        <v>0</v>
      </c>
      <c r="I88" s="437"/>
      <c r="J88" s="437"/>
      <c r="K88" s="416">
        <v>0</v>
      </c>
      <c r="L88" s="416"/>
      <c r="M88" s="416"/>
      <c r="N88" s="416"/>
      <c r="O88" s="416"/>
      <c r="P88" s="416"/>
      <c r="Q88" s="416"/>
      <c r="R88" s="416"/>
      <c r="S88" s="416"/>
    </row>
    <row r="89" spans="2:19" ht="10.5">
      <c r="B89" s="386" t="s">
        <v>195</v>
      </c>
      <c r="C89" s="387"/>
      <c r="D89" s="132">
        <v>31</v>
      </c>
      <c r="E89" s="377">
        <f>E90+E91</f>
        <v>0</v>
      </c>
      <c r="F89" s="378"/>
      <c r="G89" s="379"/>
      <c r="H89" s="377">
        <f>H90+H91</f>
        <v>0</v>
      </c>
      <c r="I89" s="378"/>
      <c r="J89" s="379"/>
      <c r="K89" s="416">
        <f>K90+K91</f>
        <v>0</v>
      </c>
      <c r="L89" s="416"/>
      <c r="M89" s="416"/>
      <c r="N89" s="416"/>
      <c r="O89" s="416"/>
      <c r="P89" s="416"/>
      <c r="Q89" s="416"/>
      <c r="R89" s="416"/>
      <c r="S89" s="416"/>
    </row>
    <row r="90" spans="2:19" ht="10.5">
      <c r="B90" s="386" t="s">
        <v>196</v>
      </c>
      <c r="C90" s="387"/>
      <c r="D90" s="132" t="s">
        <v>106</v>
      </c>
      <c r="E90" s="377">
        <v>0</v>
      </c>
      <c r="F90" s="378"/>
      <c r="G90" s="379"/>
      <c r="H90" s="437">
        <v>0</v>
      </c>
      <c r="I90" s="437"/>
      <c r="J90" s="437"/>
      <c r="K90" s="416">
        <v>0</v>
      </c>
      <c r="L90" s="416"/>
      <c r="M90" s="416"/>
      <c r="N90" s="416"/>
      <c r="O90" s="416"/>
      <c r="P90" s="416"/>
      <c r="Q90" s="416"/>
      <c r="R90" s="416"/>
      <c r="S90" s="416"/>
    </row>
    <row r="91" spans="2:19" ht="10.5">
      <c r="B91" s="386" t="s">
        <v>197</v>
      </c>
      <c r="C91" s="387"/>
      <c r="D91" s="132" t="s">
        <v>117</v>
      </c>
      <c r="E91" s="377">
        <v>0</v>
      </c>
      <c r="F91" s="378"/>
      <c r="G91" s="379"/>
      <c r="H91" s="437">
        <v>0</v>
      </c>
      <c r="I91" s="437"/>
      <c r="J91" s="437"/>
      <c r="K91" s="416">
        <v>0</v>
      </c>
      <c r="L91" s="416"/>
      <c r="M91" s="416"/>
      <c r="N91" s="416"/>
      <c r="O91" s="416"/>
      <c r="P91" s="416"/>
      <c r="Q91" s="416"/>
      <c r="R91" s="416"/>
      <c r="S91" s="416"/>
    </row>
    <row r="92" spans="2:19" ht="10.5">
      <c r="B92" s="386" t="s">
        <v>198</v>
      </c>
      <c r="C92" s="387"/>
      <c r="D92" s="132"/>
      <c r="E92" s="377"/>
      <c r="F92" s="378"/>
      <c r="G92" s="379"/>
      <c r="H92" s="436"/>
      <c r="I92" s="436"/>
      <c r="J92" s="436"/>
      <c r="K92" s="394"/>
      <c r="L92" s="394"/>
      <c r="M92" s="394"/>
      <c r="N92" s="394"/>
      <c r="O92" s="394"/>
      <c r="P92" s="394"/>
      <c r="Q92" s="394"/>
      <c r="R92" s="394"/>
      <c r="S92" s="394"/>
    </row>
    <row r="93" spans="2:19" ht="11.25" customHeight="1">
      <c r="B93" s="413" t="s">
        <v>477</v>
      </c>
      <c r="C93" s="414"/>
      <c r="D93" s="414"/>
      <c r="E93" s="414"/>
      <c r="F93" s="414"/>
      <c r="G93" s="414"/>
      <c r="H93" s="414"/>
      <c r="I93" s="414"/>
      <c r="J93" s="414"/>
      <c r="K93" s="414"/>
      <c r="L93" s="414"/>
      <c r="M93" s="414"/>
      <c r="N93" s="414"/>
      <c r="O93" s="414"/>
      <c r="P93" s="414"/>
      <c r="Q93" s="414"/>
      <c r="R93" s="414"/>
      <c r="S93" s="415"/>
    </row>
    <row r="94" spans="2:19" s="40" customFormat="1" ht="21.75" customHeight="1">
      <c r="B94" s="135" t="s">
        <v>199</v>
      </c>
      <c r="C94" s="135" t="s">
        <v>200</v>
      </c>
      <c r="D94" s="406" t="s">
        <v>201</v>
      </c>
      <c r="E94" s="407"/>
      <c r="F94" s="407"/>
      <c r="G94" s="408"/>
      <c r="H94" s="440" t="s">
        <v>202</v>
      </c>
      <c r="I94" s="440"/>
      <c r="J94" s="440"/>
      <c r="K94" s="440"/>
      <c r="L94" s="440" t="s">
        <v>203</v>
      </c>
      <c r="M94" s="440"/>
      <c r="N94" s="440"/>
      <c r="O94" s="440" t="s">
        <v>204</v>
      </c>
      <c r="P94" s="440"/>
      <c r="Q94" s="440"/>
      <c r="R94" s="440"/>
      <c r="S94" s="440"/>
    </row>
    <row r="95" spans="2:19" ht="19.5">
      <c r="B95" s="132">
        <v>1</v>
      </c>
      <c r="C95" s="213" t="s">
        <v>236</v>
      </c>
      <c r="D95" s="380">
        <v>2001</v>
      </c>
      <c r="E95" s="381"/>
      <c r="F95" s="381"/>
      <c r="G95" s="382"/>
      <c r="H95" s="467" t="s">
        <v>234</v>
      </c>
      <c r="I95" s="467"/>
      <c r="J95" s="467"/>
      <c r="K95" s="467"/>
      <c r="L95" s="467">
        <v>35</v>
      </c>
      <c r="M95" s="467"/>
      <c r="N95" s="467"/>
      <c r="O95" s="480" t="s">
        <v>235</v>
      </c>
      <c r="P95" s="299"/>
      <c r="Q95" s="299"/>
      <c r="R95" s="299"/>
      <c r="S95" s="299"/>
    </row>
    <row r="96" spans="2:19" ht="19.5">
      <c r="B96" s="132">
        <v>2</v>
      </c>
      <c r="C96" s="213" t="s">
        <v>283</v>
      </c>
      <c r="D96" s="514">
        <v>1992</v>
      </c>
      <c r="E96" s="515"/>
      <c r="F96" s="515"/>
      <c r="G96" s="516"/>
      <c r="H96" s="467" t="s">
        <v>234</v>
      </c>
      <c r="I96" s="467"/>
      <c r="J96" s="467"/>
      <c r="K96" s="467"/>
      <c r="L96" s="467">
        <v>17</v>
      </c>
      <c r="M96" s="467"/>
      <c r="N96" s="467"/>
      <c r="O96" s="480" t="s">
        <v>235</v>
      </c>
      <c r="P96" s="299"/>
      <c r="Q96" s="299"/>
      <c r="R96" s="299"/>
      <c r="S96" s="299"/>
    </row>
    <row r="97" spans="2:19" ht="24" customHeight="1">
      <c r="B97" s="132"/>
      <c r="C97" s="213"/>
      <c r="D97" s="380"/>
      <c r="E97" s="381"/>
      <c r="F97" s="381"/>
      <c r="G97" s="382"/>
      <c r="H97" s="467"/>
      <c r="I97" s="467"/>
      <c r="J97" s="467"/>
      <c r="K97" s="467"/>
      <c r="L97" s="467"/>
      <c r="M97" s="467"/>
      <c r="N97" s="467"/>
      <c r="O97" s="480"/>
      <c r="P97" s="299"/>
      <c r="Q97" s="299"/>
      <c r="R97" s="299"/>
      <c r="S97" s="299"/>
    </row>
    <row r="98" spans="2:19" ht="12.75" customHeight="1">
      <c r="B98" s="380" t="s">
        <v>237</v>
      </c>
      <c r="C98" s="518"/>
      <c r="D98" s="518"/>
      <c r="E98" s="518"/>
      <c r="F98" s="518"/>
      <c r="G98" s="518"/>
      <c r="H98" s="518"/>
      <c r="I98" s="518"/>
      <c r="J98" s="518"/>
      <c r="K98" s="519"/>
      <c r="L98" s="467">
        <f>L95+L96+L97</f>
        <v>52</v>
      </c>
      <c r="M98" s="517"/>
      <c r="N98" s="517"/>
      <c r="O98" s="214"/>
      <c r="P98" s="211"/>
      <c r="Q98" s="211"/>
      <c r="R98" s="211"/>
      <c r="S98" s="212"/>
    </row>
    <row r="99" spans="2:19" ht="11.25" customHeight="1">
      <c r="B99" s="471" t="s">
        <v>478</v>
      </c>
      <c r="C99" s="472"/>
      <c r="D99" s="472"/>
      <c r="E99" s="472"/>
      <c r="F99" s="472"/>
      <c r="G99" s="472"/>
      <c r="H99" s="472"/>
      <c r="I99" s="472"/>
      <c r="J99" s="472"/>
      <c r="K99" s="472"/>
      <c r="L99" s="472"/>
      <c r="M99" s="472"/>
      <c r="N99" s="472"/>
      <c r="O99" s="472"/>
      <c r="P99" s="472"/>
      <c r="Q99" s="472"/>
      <c r="R99" s="472"/>
      <c r="S99" s="473"/>
    </row>
    <row r="100" spans="2:19" ht="45" customHeight="1">
      <c r="B100" s="474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475"/>
      <c r="P100" s="475"/>
      <c r="Q100" s="475"/>
      <c r="R100" s="475"/>
      <c r="S100" s="476"/>
    </row>
    <row r="101" spans="2:19" ht="11.25" customHeight="1">
      <c r="B101" s="471" t="s">
        <v>479</v>
      </c>
      <c r="C101" s="472"/>
      <c r="D101" s="472"/>
      <c r="E101" s="472"/>
      <c r="F101" s="472"/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72"/>
      <c r="R101" s="472"/>
      <c r="S101" s="473"/>
    </row>
    <row r="102" spans="2:19" ht="21.75" customHeight="1">
      <c r="B102" s="440" t="s">
        <v>205</v>
      </c>
      <c r="C102" s="440"/>
      <c r="D102" s="440"/>
      <c r="E102" s="440"/>
      <c r="F102" s="440"/>
      <c r="G102" s="440" t="s">
        <v>206</v>
      </c>
      <c r="H102" s="440"/>
      <c r="I102" s="440"/>
      <c r="J102" s="440" t="s">
        <v>8</v>
      </c>
      <c r="K102" s="440"/>
      <c r="L102" s="440"/>
      <c r="M102" s="406" t="s">
        <v>233</v>
      </c>
      <c r="N102" s="407"/>
      <c r="O102" s="407"/>
      <c r="P102" s="407"/>
      <c r="Q102" s="407"/>
      <c r="R102" s="408"/>
      <c r="S102" s="48" t="s">
        <v>207</v>
      </c>
    </row>
    <row r="103" spans="2:19" ht="31.5" customHeight="1">
      <c r="B103" s="477" t="s">
        <v>301</v>
      </c>
      <c r="C103" s="478"/>
      <c r="D103" s="478"/>
      <c r="E103" s="478"/>
      <c r="F103" s="479"/>
      <c r="G103" s="402">
        <v>0</v>
      </c>
      <c r="H103" s="402"/>
      <c r="I103" s="402"/>
      <c r="J103" s="402">
        <v>0</v>
      </c>
      <c r="K103" s="402"/>
      <c r="L103" s="402"/>
      <c r="M103" s="464">
        <v>9800</v>
      </c>
      <c r="N103" s="465"/>
      <c r="O103" s="465"/>
      <c r="P103" s="465"/>
      <c r="Q103" s="465"/>
      <c r="R103" s="466"/>
      <c r="S103" s="207">
        <v>9800</v>
      </c>
    </row>
    <row r="104" spans="2:19" ht="12.75" customHeight="1">
      <c r="B104" s="468" t="s">
        <v>302</v>
      </c>
      <c r="C104" s="469"/>
      <c r="D104" s="469"/>
      <c r="E104" s="469"/>
      <c r="F104" s="469"/>
      <c r="G104" s="402">
        <v>0</v>
      </c>
      <c r="H104" s="402"/>
      <c r="I104" s="402"/>
      <c r="J104" s="402">
        <v>0</v>
      </c>
      <c r="K104" s="402"/>
      <c r="L104" s="402"/>
      <c r="M104" s="208"/>
      <c r="N104" s="209"/>
      <c r="O104" s="209"/>
      <c r="P104" s="209">
        <v>800</v>
      </c>
      <c r="Q104" s="209"/>
      <c r="R104" s="210"/>
      <c r="S104" s="207">
        <f>P104</f>
        <v>800</v>
      </c>
    </row>
    <row r="105" spans="2:19" ht="12" customHeight="1">
      <c r="B105" s="468" t="s">
        <v>284</v>
      </c>
      <c r="C105" s="469"/>
      <c r="D105" s="469"/>
      <c r="E105" s="469"/>
      <c r="F105" s="469"/>
      <c r="G105" s="402">
        <v>0</v>
      </c>
      <c r="H105" s="402"/>
      <c r="I105" s="402"/>
      <c r="J105" s="402">
        <v>0</v>
      </c>
      <c r="K105" s="402"/>
      <c r="L105" s="402"/>
      <c r="M105" s="208"/>
      <c r="N105" s="209"/>
      <c r="O105" s="209"/>
      <c r="P105" s="209">
        <v>3000</v>
      </c>
      <c r="Q105" s="209"/>
      <c r="R105" s="210"/>
      <c r="S105" s="207">
        <f>P105</f>
        <v>3000</v>
      </c>
    </row>
    <row r="106" spans="2:19" ht="15.75" customHeight="1">
      <c r="B106" s="470" t="s">
        <v>303</v>
      </c>
      <c r="C106" s="470"/>
      <c r="D106" s="470"/>
      <c r="E106" s="470"/>
      <c r="F106" s="470"/>
      <c r="G106" s="402">
        <v>0</v>
      </c>
      <c r="H106" s="402"/>
      <c r="I106" s="402"/>
      <c r="J106" s="402">
        <v>0</v>
      </c>
      <c r="K106" s="402"/>
      <c r="L106" s="402"/>
      <c r="M106" s="208"/>
      <c r="N106" s="209"/>
      <c r="O106" s="209"/>
      <c r="P106" s="209">
        <v>15000</v>
      </c>
      <c r="Q106" s="209"/>
      <c r="R106" s="210"/>
      <c r="S106" s="207">
        <f>P106</f>
        <v>15000</v>
      </c>
    </row>
    <row r="107" spans="2:19" ht="15.75" customHeight="1">
      <c r="B107" s="467" t="s">
        <v>207</v>
      </c>
      <c r="C107" s="467"/>
      <c r="D107" s="467"/>
      <c r="E107" s="467"/>
      <c r="F107" s="467"/>
      <c r="G107" s="403"/>
      <c r="H107" s="403"/>
      <c r="I107" s="403"/>
      <c r="J107" s="403"/>
      <c r="K107" s="403"/>
      <c r="L107" s="403"/>
      <c r="M107" s="461">
        <f>SUM(M103:R106)</f>
        <v>28600</v>
      </c>
      <c r="N107" s="462"/>
      <c r="O107" s="462"/>
      <c r="P107" s="462"/>
      <c r="Q107" s="462"/>
      <c r="R107" s="463"/>
      <c r="S107" s="207">
        <v>28600</v>
      </c>
    </row>
    <row r="108" spans="2:19" ht="10.5" customHeight="1">
      <c r="B108" s="467" t="s">
        <v>208</v>
      </c>
      <c r="C108" s="467"/>
      <c r="D108" s="467"/>
      <c r="E108" s="467"/>
      <c r="F108" s="467"/>
      <c r="G108" s="403"/>
      <c r="H108" s="403"/>
      <c r="I108" s="403"/>
      <c r="J108" s="403"/>
      <c r="K108" s="403"/>
      <c r="L108" s="403"/>
      <c r="M108" s="461"/>
      <c r="N108" s="462"/>
      <c r="O108" s="462"/>
      <c r="P108" s="462"/>
      <c r="Q108" s="462"/>
      <c r="R108" s="463"/>
      <c r="S108" s="136">
        <v>1</v>
      </c>
    </row>
    <row r="109" spans="2:19" ht="11.25" customHeight="1">
      <c r="B109" s="404" t="s">
        <v>480</v>
      </c>
      <c r="C109" s="405"/>
      <c r="D109" s="405"/>
      <c r="E109" s="405"/>
      <c r="F109" s="405"/>
      <c r="G109" s="405"/>
      <c r="H109" s="405"/>
      <c r="I109" s="405"/>
      <c r="J109" s="405"/>
      <c r="K109" s="405"/>
      <c r="L109" s="405"/>
      <c r="M109" s="405"/>
      <c r="N109" s="405"/>
      <c r="O109" s="405"/>
      <c r="P109" s="405"/>
      <c r="Q109" s="405"/>
      <c r="R109" s="405"/>
      <c r="S109" s="405"/>
    </row>
    <row r="110" ht="10.5">
      <c r="B110" s="43"/>
    </row>
    <row r="111" spans="2:13" ht="12">
      <c r="B111" s="223" t="s">
        <v>275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</row>
    <row r="112" spans="2:13" ht="12">
      <c r="B112" s="224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</row>
    <row r="113" spans="2:13" s="49" customFormat="1" ht="12">
      <c r="B113" s="225"/>
      <c r="C113" s="225"/>
      <c r="D113" s="225"/>
      <c r="E113" s="225"/>
      <c r="F113" s="225"/>
      <c r="G113" s="225"/>
      <c r="H113" s="225"/>
      <c r="I113" s="225"/>
      <c r="J113" s="225"/>
      <c r="K113" s="225"/>
      <c r="L113" s="225"/>
      <c r="M113" s="225"/>
    </row>
    <row r="114" spans="2:13" s="49" customFormat="1" ht="12">
      <c r="B114" s="328"/>
      <c r="C114" s="328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</row>
    <row r="115" s="49" customFormat="1" ht="9.75"/>
    <row r="116" s="49" customFormat="1" ht="9.75"/>
  </sheetData>
  <sheetProtection/>
  <mergeCells count="434">
    <mergeCell ref="D96:G96"/>
    <mergeCell ref="O95:S95"/>
    <mergeCell ref="L98:N98"/>
    <mergeCell ref="B98:K98"/>
    <mergeCell ref="D95:G95"/>
    <mergeCell ref="D97:G97"/>
    <mergeCell ref="J18:M18"/>
    <mergeCell ref="B11:S11"/>
    <mergeCell ref="B12:K13"/>
    <mergeCell ref="L12:S13"/>
    <mergeCell ref="B14:K14"/>
    <mergeCell ref="L14:S14"/>
    <mergeCell ref="B15:S15"/>
    <mergeCell ref="C31:E31"/>
    <mergeCell ref="G16:M16"/>
    <mergeCell ref="N16:P17"/>
    <mergeCell ref="Q16:S17"/>
    <mergeCell ref="G17:I17"/>
    <mergeCell ref="J17:M17"/>
    <mergeCell ref="J27:M27"/>
    <mergeCell ref="N27:P27"/>
    <mergeCell ref="Q27:S27"/>
    <mergeCell ref="G18:I18"/>
    <mergeCell ref="O47:S47"/>
    <mergeCell ref="O48:S48"/>
    <mergeCell ref="E49:G49"/>
    <mergeCell ref="H49:J49"/>
    <mergeCell ref="P30:Q30"/>
    <mergeCell ref="M29:O29"/>
    <mergeCell ref="P29:Q29"/>
    <mergeCell ref="C30:E30"/>
    <mergeCell ref="F30:H30"/>
    <mergeCell ref="H47:J47"/>
    <mergeCell ref="I30:L30"/>
    <mergeCell ref="M30:O30"/>
    <mergeCell ref="K46:N46"/>
    <mergeCell ref="F31:H31"/>
    <mergeCell ref="I31:L31"/>
    <mergeCell ref="M31:O31"/>
    <mergeCell ref="O46:S46"/>
    <mergeCell ref="B32:S32"/>
    <mergeCell ref="B33:C33"/>
    <mergeCell ref="D33:G33"/>
    <mergeCell ref="K45:N45"/>
    <mergeCell ref="E52:G52"/>
    <mergeCell ref="H52:J52"/>
    <mergeCell ref="K52:N52"/>
    <mergeCell ref="B46:C46"/>
    <mergeCell ref="E46:G46"/>
    <mergeCell ref="H46:J46"/>
    <mergeCell ref="K48:N48"/>
    <mergeCell ref="K47:N47"/>
    <mergeCell ref="B52:C52"/>
    <mergeCell ref="O49:S49"/>
    <mergeCell ref="B48:C48"/>
    <mergeCell ref="E48:G48"/>
    <mergeCell ref="H48:J48"/>
    <mergeCell ref="K49:N49"/>
    <mergeCell ref="B49:C49"/>
    <mergeCell ref="H60:J60"/>
    <mergeCell ref="K60:N60"/>
    <mergeCell ref="O60:S60"/>
    <mergeCell ref="B60:C60"/>
    <mergeCell ref="E60:G60"/>
    <mergeCell ref="O50:S50"/>
    <mergeCell ref="O52:S52"/>
    <mergeCell ref="B50:C50"/>
    <mergeCell ref="E50:G50"/>
    <mergeCell ref="H50:J50"/>
    <mergeCell ref="O61:S61"/>
    <mergeCell ref="O62:S62"/>
    <mergeCell ref="B61:C61"/>
    <mergeCell ref="E61:G61"/>
    <mergeCell ref="H61:J61"/>
    <mergeCell ref="K61:N61"/>
    <mergeCell ref="B62:C62"/>
    <mergeCell ref="E62:G62"/>
    <mergeCell ref="H62:J62"/>
    <mergeCell ref="K62:N62"/>
    <mergeCell ref="O63:S63"/>
    <mergeCell ref="O64:S64"/>
    <mergeCell ref="B63:C63"/>
    <mergeCell ref="E63:G63"/>
    <mergeCell ref="H63:J63"/>
    <mergeCell ref="K63:N63"/>
    <mergeCell ref="B64:C64"/>
    <mergeCell ref="E64:G64"/>
    <mergeCell ref="H64:J64"/>
    <mergeCell ref="K64:N64"/>
    <mergeCell ref="O65:S65"/>
    <mergeCell ref="O66:S66"/>
    <mergeCell ref="B65:C65"/>
    <mergeCell ref="E65:G65"/>
    <mergeCell ref="H65:J65"/>
    <mergeCell ref="K65:N65"/>
    <mergeCell ref="B66:C66"/>
    <mergeCell ref="E66:G66"/>
    <mergeCell ref="H66:J66"/>
    <mergeCell ref="K66:N66"/>
    <mergeCell ref="O67:S67"/>
    <mergeCell ref="O68:S68"/>
    <mergeCell ref="B67:C67"/>
    <mergeCell ref="E67:G67"/>
    <mergeCell ref="H67:J67"/>
    <mergeCell ref="K67:N67"/>
    <mergeCell ref="B68:C68"/>
    <mergeCell ref="E68:G68"/>
    <mergeCell ref="H68:J68"/>
    <mergeCell ref="K68:N68"/>
    <mergeCell ref="O69:S69"/>
    <mergeCell ref="O70:S70"/>
    <mergeCell ref="B69:C69"/>
    <mergeCell ref="E69:G69"/>
    <mergeCell ref="H69:J69"/>
    <mergeCell ref="K69:N69"/>
    <mergeCell ref="B70:C70"/>
    <mergeCell ref="E70:G70"/>
    <mergeCell ref="H70:J70"/>
    <mergeCell ref="K70:N70"/>
    <mergeCell ref="O71:S71"/>
    <mergeCell ref="O72:S72"/>
    <mergeCell ref="B71:C71"/>
    <mergeCell ref="E71:G71"/>
    <mergeCell ref="H71:J71"/>
    <mergeCell ref="K71:N71"/>
    <mergeCell ref="B72:C72"/>
    <mergeCell ref="E72:G72"/>
    <mergeCell ref="H72:J72"/>
    <mergeCell ref="K72:N72"/>
    <mergeCell ref="O73:S73"/>
    <mergeCell ref="O74:S74"/>
    <mergeCell ref="B73:C73"/>
    <mergeCell ref="E73:G73"/>
    <mergeCell ref="H73:J73"/>
    <mergeCell ref="K73:N73"/>
    <mergeCell ref="B74:C74"/>
    <mergeCell ref="E74:G74"/>
    <mergeCell ref="H74:J74"/>
    <mergeCell ref="K74:N74"/>
    <mergeCell ref="O75:S75"/>
    <mergeCell ref="O76:S76"/>
    <mergeCell ref="B75:C75"/>
    <mergeCell ref="E75:G75"/>
    <mergeCell ref="H75:J75"/>
    <mergeCell ref="K75:N75"/>
    <mergeCell ref="B76:C76"/>
    <mergeCell ref="E76:G76"/>
    <mergeCell ref="H76:J76"/>
    <mergeCell ref="K76:N76"/>
    <mergeCell ref="K79:N79"/>
    <mergeCell ref="O77:S77"/>
    <mergeCell ref="B77:C77"/>
    <mergeCell ref="E77:G77"/>
    <mergeCell ref="H77:J77"/>
    <mergeCell ref="K77:N77"/>
    <mergeCell ref="O82:S82"/>
    <mergeCell ref="O85:S85"/>
    <mergeCell ref="K85:N85"/>
    <mergeCell ref="B78:C78"/>
    <mergeCell ref="E78:G78"/>
    <mergeCell ref="H78:J78"/>
    <mergeCell ref="K78:N78"/>
    <mergeCell ref="B79:C79"/>
    <mergeCell ref="E79:G79"/>
    <mergeCell ref="H79:J79"/>
    <mergeCell ref="E92:G92"/>
    <mergeCell ref="H91:J91"/>
    <mergeCell ref="E81:G81"/>
    <mergeCell ref="B80:C80"/>
    <mergeCell ref="E80:G80"/>
    <mergeCell ref="H80:J80"/>
    <mergeCell ref="E90:G90"/>
    <mergeCell ref="H90:J90"/>
    <mergeCell ref="B92:C92"/>
    <mergeCell ref="H85:J85"/>
    <mergeCell ref="B108:F108"/>
    <mergeCell ref="H94:K94"/>
    <mergeCell ref="L94:N94"/>
    <mergeCell ref="O94:S94"/>
    <mergeCell ref="O96:S96"/>
    <mergeCell ref="H97:K97"/>
    <mergeCell ref="L97:N97"/>
    <mergeCell ref="O97:S97"/>
    <mergeCell ref="H96:K96"/>
    <mergeCell ref="L96:N96"/>
    <mergeCell ref="B102:F102"/>
    <mergeCell ref="G102:I102"/>
    <mergeCell ref="J102:L102"/>
    <mergeCell ref="M102:R102"/>
    <mergeCell ref="B103:F103"/>
    <mergeCell ref="G103:I103"/>
    <mergeCell ref="B99:S99"/>
    <mergeCell ref="B100:S100"/>
    <mergeCell ref="B101:S101"/>
    <mergeCell ref="B27:F27"/>
    <mergeCell ref="G27:I27"/>
    <mergeCell ref="E87:G87"/>
    <mergeCell ref="H81:J81"/>
    <mergeCell ref="H82:J82"/>
    <mergeCell ref="H95:K95"/>
    <mergeCell ref="L95:N95"/>
    <mergeCell ref="M108:R108"/>
    <mergeCell ref="J103:L103"/>
    <mergeCell ref="M103:R103"/>
    <mergeCell ref="B107:F107"/>
    <mergeCell ref="M107:R107"/>
    <mergeCell ref="B104:F104"/>
    <mergeCell ref="B105:F105"/>
    <mergeCell ref="B106:F106"/>
    <mergeCell ref="G107:I107"/>
    <mergeCell ref="J107:L107"/>
    <mergeCell ref="B4:S4"/>
    <mergeCell ref="B5:S5"/>
    <mergeCell ref="B6:S6"/>
    <mergeCell ref="B7:S7"/>
    <mergeCell ref="B8:S8"/>
    <mergeCell ref="B9:S9"/>
    <mergeCell ref="O86:S86"/>
    <mergeCell ref="B16:F17"/>
    <mergeCell ref="O45:S45"/>
    <mergeCell ref="P31:Q31"/>
    <mergeCell ref="R31:S31"/>
    <mergeCell ref="B44:S44"/>
    <mergeCell ref="B45:C45"/>
    <mergeCell ref="E45:G45"/>
    <mergeCell ref="K81:N81"/>
    <mergeCell ref="K82:N82"/>
    <mergeCell ref="H86:J86"/>
    <mergeCell ref="B10:S10"/>
    <mergeCell ref="F29:H29"/>
    <mergeCell ref="I29:L29"/>
    <mergeCell ref="R29:S29"/>
    <mergeCell ref="B28:S28"/>
    <mergeCell ref="O81:S81"/>
    <mergeCell ref="H45:J45"/>
    <mergeCell ref="C29:E29"/>
    <mergeCell ref="R30:S30"/>
    <mergeCell ref="H92:J92"/>
    <mergeCell ref="K89:N89"/>
    <mergeCell ref="K90:N90"/>
    <mergeCell ref="K91:N91"/>
    <mergeCell ref="H89:J89"/>
    <mergeCell ref="K86:N86"/>
    <mergeCell ref="K87:N87"/>
    <mergeCell ref="K88:N88"/>
    <mergeCell ref="H87:J87"/>
    <mergeCell ref="H88:J88"/>
    <mergeCell ref="B87:C87"/>
    <mergeCell ref="B91:C91"/>
    <mergeCell ref="B90:C90"/>
    <mergeCell ref="B88:C88"/>
    <mergeCell ref="B89:C89"/>
    <mergeCell ref="O89:S89"/>
    <mergeCell ref="O90:S90"/>
    <mergeCell ref="O91:S91"/>
    <mergeCell ref="E91:G91"/>
    <mergeCell ref="B19:F19"/>
    <mergeCell ref="G19:I19"/>
    <mergeCell ref="J19:M19"/>
    <mergeCell ref="N26:P26"/>
    <mergeCell ref="B18:F18"/>
    <mergeCell ref="B20:F20"/>
    <mergeCell ref="G20:I20"/>
    <mergeCell ref="J20:M20"/>
    <mergeCell ref="B21:F21"/>
    <mergeCell ref="G21:I21"/>
    <mergeCell ref="J21:M21"/>
    <mergeCell ref="B22:F22"/>
    <mergeCell ref="G22:I22"/>
    <mergeCell ref="J22:M22"/>
    <mergeCell ref="B23:F23"/>
    <mergeCell ref="G23:I23"/>
    <mergeCell ref="J23:M23"/>
    <mergeCell ref="B24:F24"/>
    <mergeCell ref="G24:I24"/>
    <mergeCell ref="J24:M24"/>
    <mergeCell ref="B25:F25"/>
    <mergeCell ref="G25:I25"/>
    <mergeCell ref="J25:M25"/>
    <mergeCell ref="Q26:S26"/>
    <mergeCell ref="J26:M26"/>
    <mergeCell ref="G26:I26"/>
    <mergeCell ref="B26:F26"/>
    <mergeCell ref="B81:C81"/>
    <mergeCell ref="B82:C82"/>
    <mergeCell ref="K80:N80"/>
    <mergeCell ref="O80:S80"/>
    <mergeCell ref="O78:S78"/>
    <mergeCell ref="O79:S79"/>
    <mergeCell ref="B85:C85"/>
    <mergeCell ref="D94:G94"/>
    <mergeCell ref="B93:S93"/>
    <mergeCell ref="E89:G89"/>
    <mergeCell ref="E88:G88"/>
    <mergeCell ref="E86:G86"/>
    <mergeCell ref="K92:N92"/>
    <mergeCell ref="O87:S87"/>
    <mergeCell ref="O88:S88"/>
    <mergeCell ref="O92:S92"/>
    <mergeCell ref="B86:C86"/>
    <mergeCell ref="E85:G85"/>
    <mergeCell ref="E82:G82"/>
    <mergeCell ref="N18:P18"/>
    <mergeCell ref="Q18:S18"/>
    <mergeCell ref="N19:P19"/>
    <mergeCell ref="Q19:S19"/>
    <mergeCell ref="N20:P20"/>
    <mergeCell ref="Q20:S20"/>
    <mergeCell ref="N21:P21"/>
    <mergeCell ref="Q21:S21"/>
    <mergeCell ref="N25:P25"/>
    <mergeCell ref="Q25:S25"/>
    <mergeCell ref="N22:P22"/>
    <mergeCell ref="Q22:S22"/>
    <mergeCell ref="N23:P23"/>
    <mergeCell ref="Q23:S23"/>
    <mergeCell ref="N24:P24"/>
    <mergeCell ref="Q24:S24"/>
    <mergeCell ref="B114:C114"/>
    <mergeCell ref="G104:I104"/>
    <mergeCell ref="G105:I105"/>
    <mergeCell ref="G106:I106"/>
    <mergeCell ref="J104:L104"/>
    <mergeCell ref="J105:L105"/>
    <mergeCell ref="J106:L106"/>
    <mergeCell ref="G108:I108"/>
    <mergeCell ref="J108:L108"/>
    <mergeCell ref="B109:S109"/>
    <mergeCell ref="H33:M33"/>
    <mergeCell ref="N33:P33"/>
    <mergeCell ref="Q33:S33"/>
    <mergeCell ref="B34:C34"/>
    <mergeCell ref="D34:G34"/>
    <mergeCell ref="H34:M34"/>
    <mergeCell ref="N34:P34"/>
    <mergeCell ref="Q34:S34"/>
    <mergeCell ref="B35:C35"/>
    <mergeCell ref="D35:G35"/>
    <mergeCell ref="H35:M35"/>
    <mergeCell ref="N35:P35"/>
    <mergeCell ref="Q35:S35"/>
    <mergeCell ref="B36:C36"/>
    <mergeCell ref="D36:G36"/>
    <mergeCell ref="H36:M36"/>
    <mergeCell ref="N36:P36"/>
    <mergeCell ref="Q36:S36"/>
    <mergeCell ref="H42:M42"/>
    <mergeCell ref="N37:P37"/>
    <mergeCell ref="Q37:S37"/>
    <mergeCell ref="B38:C38"/>
    <mergeCell ref="D38:G38"/>
    <mergeCell ref="H38:M38"/>
    <mergeCell ref="N38:P38"/>
    <mergeCell ref="Q38:S38"/>
    <mergeCell ref="B37:C37"/>
    <mergeCell ref="D37:G37"/>
    <mergeCell ref="H37:M37"/>
    <mergeCell ref="H39:M39"/>
    <mergeCell ref="H40:M40"/>
    <mergeCell ref="H41:M41"/>
    <mergeCell ref="B39:C39"/>
    <mergeCell ref="B40:C40"/>
    <mergeCell ref="B41:C41"/>
    <mergeCell ref="B42:C42"/>
    <mergeCell ref="D39:G39"/>
    <mergeCell ref="B43:C43"/>
    <mergeCell ref="D40:G40"/>
    <mergeCell ref="D41:G41"/>
    <mergeCell ref="D42:G42"/>
    <mergeCell ref="N39:P39"/>
    <mergeCell ref="N40:P40"/>
    <mergeCell ref="N41:P41"/>
    <mergeCell ref="N42:P42"/>
    <mergeCell ref="N43:P43"/>
    <mergeCell ref="Q39:S39"/>
    <mergeCell ref="Q40:S40"/>
    <mergeCell ref="Q41:S41"/>
    <mergeCell ref="Q42:S42"/>
    <mergeCell ref="Q43:S43"/>
    <mergeCell ref="B51:C51"/>
    <mergeCell ref="E51:G51"/>
    <mergeCell ref="H51:J51"/>
    <mergeCell ref="K51:N51"/>
    <mergeCell ref="O51:S51"/>
    <mergeCell ref="D43:G43"/>
    <mergeCell ref="K50:N50"/>
    <mergeCell ref="B47:C47"/>
    <mergeCell ref="E47:G47"/>
    <mergeCell ref="H43:M43"/>
    <mergeCell ref="O59:S59"/>
    <mergeCell ref="B53:C53"/>
    <mergeCell ref="E53:G53"/>
    <mergeCell ref="H53:J53"/>
    <mergeCell ref="K53:N53"/>
    <mergeCell ref="O53:S53"/>
    <mergeCell ref="B54:C54"/>
    <mergeCell ref="E54:G54"/>
    <mergeCell ref="H54:J54"/>
    <mergeCell ref="K54:N54"/>
    <mergeCell ref="O54:S54"/>
    <mergeCell ref="B55:C55"/>
    <mergeCell ref="E55:G55"/>
    <mergeCell ref="H55:J55"/>
    <mergeCell ref="K55:N55"/>
    <mergeCell ref="O55:S55"/>
    <mergeCell ref="B56:C56"/>
    <mergeCell ref="E56:G56"/>
    <mergeCell ref="H56:J56"/>
    <mergeCell ref="K56:N56"/>
    <mergeCell ref="O56:S56"/>
    <mergeCell ref="B57:C57"/>
    <mergeCell ref="E57:G57"/>
    <mergeCell ref="H57:J57"/>
    <mergeCell ref="K57:N57"/>
    <mergeCell ref="O57:S57"/>
    <mergeCell ref="B58:C58"/>
    <mergeCell ref="E58:G58"/>
    <mergeCell ref="H58:J58"/>
    <mergeCell ref="K58:N58"/>
    <mergeCell ref="O58:S58"/>
    <mergeCell ref="B83:C83"/>
    <mergeCell ref="B59:C59"/>
    <mergeCell ref="E59:G59"/>
    <mergeCell ref="H59:J59"/>
    <mergeCell ref="K59:N59"/>
    <mergeCell ref="B84:C84"/>
    <mergeCell ref="E83:G83"/>
    <mergeCell ref="H83:J83"/>
    <mergeCell ref="K83:N83"/>
    <mergeCell ref="O83:S83"/>
    <mergeCell ref="E84:G84"/>
    <mergeCell ref="H84:J84"/>
    <mergeCell ref="K84:N84"/>
    <mergeCell ref="O84:S84"/>
  </mergeCells>
  <printOptions/>
  <pageMargins left="0.2362204724409449" right="0.275590551181102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User</cp:lastModifiedBy>
  <cp:lastPrinted>2021-04-07T10:31:16Z</cp:lastPrinted>
  <dcterms:created xsi:type="dcterms:W3CDTF">2003-03-13T16:00:22Z</dcterms:created>
  <dcterms:modified xsi:type="dcterms:W3CDTF">2021-04-07T12:53:21Z</dcterms:modified>
  <cp:category/>
  <cp:version/>
  <cp:contentType/>
  <cp:contentStatus/>
</cp:coreProperties>
</file>