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2275 (4)" sheetId="26" r:id="rId1"/>
    <sheet name="2275 (3)" sheetId="25" r:id="rId2"/>
    <sheet name="2275 (2)" sheetId="24" state="hidden" r:id="rId3"/>
    <sheet name="2275" sheetId="23" state="hidden" r:id="rId4"/>
    <sheet name="2274" sheetId="22" r:id="rId5"/>
    <sheet name="2273" sheetId="21" r:id="rId6"/>
    <sheet name="2271" sheetId="20" state="hidden" r:id="rId7"/>
    <sheet name="2272" sheetId="19" r:id="rId8"/>
  </sheets>
  <calcPr calcId="162913"/>
</workbook>
</file>

<file path=xl/calcChain.xml><?xml version="1.0" encoding="utf-8"?>
<calcChain xmlns="http://schemas.openxmlformats.org/spreadsheetml/2006/main">
  <c r="G45" i="19" l="1"/>
  <c r="H45" i="19"/>
  <c r="I45" i="19"/>
  <c r="J45" i="19"/>
  <c r="K45" i="19"/>
  <c r="L45" i="19"/>
  <c r="M45" i="19"/>
  <c r="N45" i="19"/>
  <c r="O45" i="19"/>
  <c r="P45" i="19"/>
  <c r="Q45" i="19"/>
  <c r="F45" i="19"/>
  <c r="G44" i="19"/>
  <c r="H44" i="19"/>
  <c r="I44" i="19"/>
  <c r="J44" i="19"/>
  <c r="K44" i="19"/>
  <c r="L44" i="19"/>
  <c r="M44" i="19"/>
  <c r="N44" i="19"/>
  <c r="O44" i="19"/>
  <c r="P44" i="19"/>
  <c r="Q44" i="19"/>
  <c r="F44" i="19"/>
  <c r="Q24" i="21"/>
  <c r="V41" i="22"/>
  <c r="V42" i="22"/>
  <c r="Q42" i="25"/>
  <c r="Q43" i="25"/>
  <c r="Q41" i="25"/>
  <c r="W44" i="25"/>
  <c r="O11" i="26"/>
  <c r="Q42" i="22"/>
  <c r="Q41" i="22"/>
  <c r="U41" i="22"/>
  <c r="Q42" i="21"/>
  <c r="F43" i="21"/>
  <c r="G43" i="21"/>
  <c r="H43" i="21"/>
  <c r="I43" i="21"/>
  <c r="J43" i="21"/>
  <c r="K43" i="21"/>
  <c r="L43" i="21"/>
  <c r="M43" i="21"/>
  <c r="N43" i="21"/>
  <c r="O43" i="21"/>
  <c r="P43" i="21"/>
  <c r="E43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11" i="21"/>
  <c r="R42" i="19"/>
  <c r="R43" i="19"/>
  <c r="R45" i="19" s="1"/>
  <c r="R41" i="19"/>
  <c r="R44" i="19" s="1"/>
  <c r="O12" i="26"/>
  <c r="N12" i="26"/>
  <c r="M12" i="26"/>
  <c r="L12" i="26"/>
  <c r="K12" i="26"/>
  <c r="J12" i="26"/>
  <c r="I12" i="26"/>
  <c r="H12" i="26"/>
  <c r="G12" i="26"/>
  <c r="F12" i="26"/>
  <c r="E12" i="26"/>
  <c r="D12" i="26"/>
  <c r="C12" i="26"/>
  <c r="Q44" i="25"/>
  <c r="P44" i="25"/>
  <c r="O44" i="25"/>
  <c r="N44" i="25"/>
  <c r="M44" i="25"/>
  <c r="L44" i="25"/>
  <c r="K44" i="25"/>
  <c r="J44" i="25"/>
  <c r="I44" i="25"/>
  <c r="H44" i="25"/>
  <c r="G44" i="25"/>
  <c r="F44" i="25"/>
  <c r="E44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K17" i="25" s="1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K17" i="24"/>
  <c r="J17" i="24"/>
  <c r="I17" i="24"/>
  <c r="H17" i="24"/>
  <c r="G17" i="24"/>
  <c r="F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17" i="24" s="1"/>
  <c r="R44" i="23"/>
  <c r="Q44" i="23"/>
  <c r="P44" i="23"/>
  <c r="O44" i="23"/>
  <c r="N44" i="23"/>
  <c r="M44" i="23"/>
  <c r="L44" i="23"/>
  <c r="K44" i="23"/>
  <c r="J44" i="23"/>
  <c r="I44" i="23"/>
  <c r="H44" i="23"/>
  <c r="G44" i="23"/>
  <c r="F44" i="23"/>
  <c r="K17" i="23"/>
  <c r="J17" i="23"/>
  <c r="I17" i="23"/>
  <c r="H17" i="23"/>
  <c r="G17" i="23"/>
  <c r="F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L17" i="23" s="1"/>
  <c r="P43" i="22"/>
  <c r="O43" i="22"/>
  <c r="N43" i="22"/>
  <c r="M43" i="22"/>
  <c r="L43" i="22"/>
  <c r="K43" i="22"/>
  <c r="J43" i="22"/>
  <c r="I43" i="22"/>
  <c r="H43" i="22"/>
  <c r="G43" i="22"/>
  <c r="F43" i="22"/>
  <c r="E43" i="22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17" i="22" s="1"/>
  <c r="K5" i="22"/>
  <c r="Q44" i="20"/>
  <c r="P44" i="20"/>
  <c r="O44" i="20"/>
  <c r="N44" i="20"/>
  <c r="M44" i="20"/>
  <c r="L44" i="20"/>
  <c r="K44" i="20"/>
  <c r="J44" i="20"/>
  <c r="I44" i="20"/>
  <c r="H44" i="20"/>
  <c r="G44" i="20"/>
  <c r="F44" i="20"/>
  <c r="E44" i="20"/>
  <c r="J17" i="20"/>
  <c r="I17" i="20"/>
  <c r="H17" i="20"/>
  <c r="G17" i="20"/>
  <c r="F17" i="20"/>
  <c r="E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17" i="20" s="1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U42" i="22"/>
  <c r="X42" i="22" s="1"/>
  <c r="L17" i="19" l="1"/>
  <c r="V43" i="22"/>
  <c r="Q43" i="21"/>
  <c r="Q43" i="22"/>
  <c r="X41" i="22"/>
</calcChain>
</file>

<file path=xl/sharedStrings.xml><?xml version="1.0" encoding="utf-8"?>
<sst xmlns="http://schemas.openxmlformats.org/spreadsheetml/2006/main" count="377" uniqueCount="99">
  <si>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</si>
  <si>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</si>
  <si>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</si>
  <si>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</si>
  <si>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</si>
  <si>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</si>
  <si>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</si>
  <si>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</si>
  <si>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</si>
  <si>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</si>
  <si>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</si>
  <si>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</si>
  <si>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</si>
  <si>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</si>
  <si>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</si>
  <si>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</si>
  <si>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</si>
  <si>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</si>
  <si>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</si>
  <si>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</si>
  <si>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</si>
  <si>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</si>
  <si>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</si>
  <si>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</si>
  <si>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</si>
  <si>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</si>
  <si>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</si>
  <si>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</si>
  <si>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</si>
  <si>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Заклад 1</t>
  </si>
  <si>
    <t xml:space="preserve">водопостачання </t>
  </si>
  <si>
    <t>водовідведення</t>
  </si>
  <si>
    <t>…</t>
  </si>
  <si>
    <t>Заклад 2</t>
  </si>
  <si>
    <t>(т)</t>
  </si>
  <si>
    <t>Добова норма,т</t>
  </si>
  <si>
    <t>Добова норма,м3</t>
  </si>
  <si>
    <t>Додаток 1</t>
  </si>
  <si>
    <t>Додаток 5</t>
  </si>
  <si>
    <t>Додаток 6</t>
  </si>
  <si>
    <t xml:space="preserve">Керівник установи       _________________         </t>
  </si>
  <si>
    <t>(підпис)</t>
  </si>
  <si>
    <t>Примітка: у разі відшкодування послуг орендарями, вказати, які обсяги споживання закладено орендарям</t>
  </si>
  <si>
    <t>до листа від 15.11.2021 №163</t>
  </si>
  <si>
    <t>(назва розпорика чи одержувача)</t>
  </si>
  <si>
    <t>Ліміти використання вугілля по закладах_______________  на 2022 рік</t>
  </si>
  <si>
    <t>Ліміти використання дрів по закладах_________ __ на 2022 рік</t>
  </si>
  <si>
    <t>(кВт)</t>
  </si>
  <si>
    <t>(Гкал)</t>
  </si>
  <si>
    <t>Міський будинок культури</t>
  </si>
  <si>
    <t>Школа мистецтв</t>
  </si>
  <si>
    <t>(назва розпорядника чи одержувача)</t>
  </si>
  <si>
    <t>Ліміти використання водопостачання  та водовідведення по закладах культури на 2022 рік</t>
  </si>
  <si>
    <t>Дитяча школа мистецтв</t>
  </si>
  <si>
    <t>Ліміти використання електроенергії по закладах культури  на 2022 рік</t>
  </si>
  <si>
    <t>Центральна міська бібліотека</t>
  </si>
  <si>
    <t>Центральна дитяча бібліотека</t>
  </si>
  <si>
    <t>Лаврики філіал бібліотека</t>
  </si>
  <si>
    <t>Мовчанівка філіал бібліотека</t>
  </si>
  <si>
    <t>Тхорівка філіал бібліотека</t>
  </si>
  <si>
    <t>Антонів СБК</t>
  </si>
  <si>
    <t>Горобіївка СБК</t>
  </si>
  <si>
    <t>Дулицьке СБК</t>
  </si>
  <si>
    <t>К.Гребля СБК</t>
  </si>
  <si>
    <t>Кривошиїнці СБК</t>
  </si>
  <si>
    <t>Пустоварівка СБК</t>
  </si>
  <si>
    <t>Чубинці СБК</t>
  </si>
  <si>
    <t>Шамраївка СБК</t>
  </si>
  <si>
    <t>Шаліївка СБК</t>
  </si>
  <si>
    <t>Самгородок СБК</t>
  </si>
  <si>
    <t>Селезенівка СБК</t>
  </si>
  <si>
    <t>Оріховець СБК</t>
  </si>
  <si>
    <t>М.Лисовці СБК</t>
  </si>
  <si>
    <t>Домантівка СК</t>
  </si>
  <si>
    <t>Каленна СК</t>
  </si>
  <si>
    <t>Красноліси СК</t>
  </si>
  <si>
    <t>Квітневе СК</t>
  </si>
  <si>
    <t>Миньківці СК</t>
  </si>
  <si>
    <t>Рибчинці СК</t>
  </si>
  <si>
    <t>Слобода клуб</t>
  </si>
  <si>
    <t>Таборів СК</t>
  </si>
  <si>
    <t>Терешки СК</t>
  </si>
  <si>
    <t>Токарівка СК</t>
  </si>
  <si>
    <t>Цапіївка СК</t>
  </si>
  <si>
    <t>Шамраївка    СБК</t>
  </si>
  <si>
    <t>Ліміти використання теплової енергії по закладах культури на 2022 рік</t>
  </si>
  <si>
    <t>Ліміти використання природного газу по закладах культури  на 2022 рік</t>
  </si>
  <si>
    <t>Ліміти використання послуг із відкачування стічних вод по закладах культури на 2022 рік</t>
  </si>
  <si>
    <t>Ліміти використання послуг із збору та вивозу ТВП по закладах культури на 2022 рік</t>
  </si>
  <si>
    <t>Разом</t>
  </si>
  <si>
    <t>Додаток 7.1.</t>
  </si>
  <si>
    <t>Додаток 7.2.</t>
  </si>
  <si>
    <t>Додаток 7.3.</t>
  </si>
  <si>
    <t>Додаток 7.4.</t>
  </si>
  <si>
    <t>Додаток 7.5.</t>
  </si>
  <si>
    <t>до рішення виконавчого комітету Сквирської міської ради № 28/28  від 07.12.2021</t>
  </si>
  <si>
    <t>до рішення виконавчого комітету Сквирської міської ради                    № 28/28  від 07.12.2021</t>
  </si>
  <si>
    <t>до рішення виконавчого комітету Сквирської міської ради № 28/28 від 07.12.2021</t>
  </si>
  <si>
    <t>до рішення виконавчого комітету Сквирської міської ради              № 28/28 від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</si>
</sst>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0" fontId="9" fillId="0" borderId="0" xfId="0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19"/>
  <sheetViews>
    <sheetView tabSelected="1" workbookViewId="0">
      <selection activeCell="H18" sqref="H18"/>
    </sheetView>
  </sheetViews>
  <sheetFormatPr defaultColWidth="13.28515625" defaultRowHeight="15" x14ac:dyDescent="0.25"/>
  <cols>
    <col min="1" max="1" width="2.42578125" customWidth="1"/>
    <col min="2" max="2" width="15.28515625" customWidth="1"/>
    <col min="3" max="15" width="9.5703125" customWidth="1"/>
    <col min="18" max="18" width="0" hidden="1" customWidth="1"/>
  </cols>
  <sheetData>
    <row r="2" spans="2:19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5" t="s">
        <v>94</v>
      </c>
      <c r="N2" s="35"/>
      <c r="O2" s="35"/>
    </row>
    <row r="3" spans="2:19" ht="34.5" customHeight="1" x14ac:dyDescent="0.25">
      <c r="B3" s="4"/>
      <c r="C3" s="4"/>
      <c r="D3" s="4"/>
      <c r="E3" s="4"/>
      <c r="F3" s="4"/>
      <c r="G3" s="4"/>
      <c r="H3" s="4"/>
      <c r="I3" s="4"/>
      <c r="J3" s="36" t="s">
        <v>98</v>
      </c>
      <c r="K3" s="36"/>
      <c r="L3" s="36"/>
      <c r="M3" s="36"/>
      <c r="N3" s="36"/>
      <c r="O3" s="36"/>
    </row>
    <row r="4" spans="2:19" ht="9.75" customHeigh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9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9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2:19" ht="19.5" x14ac:dyDescent="0.35">
      <c r="B7" s="34" t="s">
        <v>87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2:19" x14ac:dyDescent="0.25">
      <c r="B8" s="4"/>
      <c r="C8" s="4"/>
      <c r="D8" s="4"/>
      <c r="E8" s="4"/>
      <c r="F8" s="4"/>
      <c r="G8" s="4"/>
      <c r="H8" s="20" t="s">
        <v>51</v>
      </c>
      <c r="I8" s="20"/>
      <c r="J8" s="20"/>
      <c r="K8" s="20"/>
      <c r="L8" s="4"/>
      <c r="M8" s="4"/>
      <c r="N8" s="4"/>
      <c r="O8" s="4"/>
    </row>
    <row r="9" spans="2:19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6" t="s">
        <v>27</v>
      </c>
    </row>
    <row r="10" spans="2:19" ht="30" customHeight="1" x14ac:dyDescent="0.25">
      <c r="B10" s="18" t="s">
        <v>28</v>
      </c>
      <c r="C10" s="7" t="s">
        <v>7</v>
      </c>
      <c r="D10" s="7" t="s">
        <v>8</v>
      </c>
      <c r="E10" s="7" t="s">
        <v>9</v>
      </c>
      <c r="F10" s="7" t="s">
        <v>10</v>
      </c>
      <c r="G10" s="7" t="s">
        <v>11</v>
      </c>
      <c r="H10" s="7" t="s">
        <v>12</v>
      </c>
      <c r="I10" s="7" t="s">
        <v>13</v>
      </c>
      <c r="J10" s="7" t="s">
        <v>24</v>
      </c>
      <c r="K10" s="7" t="s">
        <v>15</v>
      </c>
      <c r="L10" s="7" t="s">
        <v>16</v>
      </c>
      <c r="M10" s="7" t="s">
        <v>17</v>
      </c>
      <c r="N10" s="7" t="s">
        <v>18</v>
      </c>
      <c r="O10" s="7" t="s">
        <v>25</v>
      </c>
    </row>
    <row r="11" spans="2:19" ht="30" customHeight="1" x14ac:dyDescent="0.25">
      <c r="B11" s="17" t="s">
        <v>49</v>
      </c>
      <c r="C11" s="10">
        <v>3.6</v>
      </c>
      <c r="D11" s="10">
        <v>3.6</v>
      </c>
      <c r="E11" s="10"/>
      <c r="F11" s="10">
        <v>3.6</v>
      </c>
      <c r="G11" s="10">
        <v>3.6</v>
      </c>
      <c r="H11" s="10"/>
      <c r="I11" s="10">
        <v>3.6</v>
      </c>
      <c r="J11" s="10">
        <v>3.6</v>
      </c>
      <c r="K11" s="10"/>
      <c r="L11" s="10">
        <v>3.6</v>
      </c>
      <c r="M11" s="10">
        <v>3.6</v>
      </c>
      <c r="N11" s="10"/>
      <c r="O11" s="10">
        <f>SUM(C11:N11)</f>
        <v>28.800000000000004</v>
      </c>
      <c r="R11">
        <v>2700</v>
      </c>
    </row>
    <row r="12" spans="2:19" ht="23.25" customHeight="1" x14ac:dyDescent="0.25">
      <c r="B12" s="12" t="s">
        <v>5</v>
      </c>
      <c r="C12" s="13">
        <f t="shared" ref="C12:O12" si="0">SUM(C11:C11)</f>
        <v>3.6</v>
      </c>
      <c r="D12" s="13">
        <f t="shared" si="0"/>
        <v>3.6</v>
      </c>
      <c r="E12" s="13">
        <f t="shared" si="0"/>
        <v>0</v>
      </c>
      <c r="F12" s="13">
        <f t="shared" si="0"/>
        <v>3.6</v>
      </c>
      <c r="G12" s="13">
        <f t="shared" si="0"/>
        <v>3.6</v>
      </c>
      <c r="H12" s="13">
        <f t="shared" si="0"/>
        <v>0</v>
      </c>
      <c r="I12" s="13">
        <f t="shared" si="0"/>
        <v>3.6</v>
      </c>
      <c r="J12" s="13">
        <f t="shared" si="0"/>
        <v>3.6</v>
      </c>
      <c r="K12" s="13">
        <f t="shared" si="0"/>
        <v>0</v>
      </c>
      <c r="L12" s="13">
        <f t="shared" si="0"/>
        <v>3.6</v>
      </c>
      <c r="M12" s="13">
        <f t="shared" si="0"/>
        <v>3.6</v>
      </c>
      <c r="N12" s="13">
        <f t="shared" si="0"/>
        <v>0</v>
      </c>
      <c r="O12" s="13">
        <f t="shared" si="0"/>
        <v>28.800000000000004</v>
      </c>
    </row>
    <row r="13" spans="2:19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2:19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2:19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2:19" ht="15.75" x14ac:dyDescent="0.25">
      <c r="B16" s="4"/>
      <c r="C16" s="15"/>
      <c r="D16" s="16"/>
      <c r="F16" s="16"/>
      <c r="G16" s="16"/>
      <c r="H16" s="28"/>
      <c r="I16" s="16"/>
      <c r="J16" s="15"/>
      <c r="K16" s="16"/>
      <c r="L16" s="4"/>
      <c r="M16" s="4"/>
      <c r="N16" s="4"/>
      <c r="O16" s="4"/>
    </row>
    <row r="17" spans="2:15" x14ac:dyDescent="0.25">
      <c r="B17" s="4"/>
      <c r="C17" s="16"/>
      <c r="D17" s="16"/>
      <c r="E17" s="16"/>
      <c r="F17" s="16"/>
      <c r="G17" s="16"/>
      <c r="H17" s="16"/>
      <c r="I17" s="16"/>
      <c r="J17" s="16"/>
      <c r="K17" s="16"/>
      <c r="L17" s="4"/>
      <c r="M17" s="4"/>
      <c r="N17" s="4"/>
      <c r="O17" s="4"/>
    </row>
    <row r="19" spans="2:15" x14ac:dyDescent="0.25">
      <c r="B19" s="4"/>
    </row>
  </sheetData>
  <mergeCells count="3">
    <mergeCell ref="B7:O7"/>
    <mergeCell ref="M2:O2"/>
    <mergeCell ref="J3:O3"/>
  </mergeCells>
  <pageMargins left="0.24" right="0.16" top="0.48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0"/>
  <sheetViews>
    <sheetView topLeftCell="D1" workbookViewId="0">
      <selection activeCell="M41" sqref="M41"/>
    </sheetView>
  </sheetViews>
  <sheetFormatPr defaultRowHeight="15" x14ac:dyDescent="0.25"/>
  <cols>
    <col min="1" max="2" width="0.28515625" hidden="1" customWidth="1"/>
    <col min="3" max="3" width="1.28515625" hidden="1" customWidth="1"/>
    <col min="4" max="4" width="17.7109375" customWidth="1"/>
    <col min="5" max="17" width="9.42578125" customWidth="1"/>
    <col min="18" max="18" width="11.28515625" hidden="1" customWidth="1"/>
    <col min="19" max="19" width="12.85546875" hidden="1" customWidth="1"/>
    <col min="21" max="21" width="0" hidden="1" customWidth="1"/>
    <col min="22" max="24" width="9.140625" hidden="1" customWidth="1"/>
    <col min="25" max="25" width="0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35" t="s">
        <v>93</v>
      </c>
      <c r="P32" s="35"/>
      <c r="Q32" s="35"/>
      <c r="R32" s="4"/>
      <c r="S32" s="4"/>
    </row>
    <row r="33" spans="4:23" ht="39" customHeight="1" x14ac:dyDescent="0.25">
      <c r="D33" s="4"/>
      <c r="E33" s="4"/>
      <c r="F33" s="4"/>
      <c r="G33" s="4"/>
      <c r="H33" s="4"/>
      <c r="I33" s="4"/>
      <c r="J33" s="4"/>
      <c r="K33" s="4"/>
      <c r="L33" s="36" t="s">
        <v>95</v>
      </c>
      <c r="M33" s="36"/>
      <c r="N33" s="36"/>
      <c r="O33" s="36"/>
      <c r="P33" s="36"/>
      <c r="Q33" s="36"/>
      <c r="R33" s="4"/>
      <c r="S33" s="4"/>
    </row>
    <row r="34" spans="4:23" ht="12.7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23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23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23" ht="19.5" x14ac:dyDescent="0.35">
      <c r="D37" s="34" t="s">
        <v>88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</row>
    <row r="38" spans="4:23" x14ac:dyDescent="0.25">
      <c r="D38" s="4"/>
      <c r="E38" s="4"/>
      <c r="F38" s="4"/>
      <c r="G38" s="4"/>
      <c r="H38" s="4"/>
      <c r="I38" s="37" t="s">
        <v>51</v>
      </c>
      <c r="J38" s="37"/>
      <c r="K38" s="37"/>
      <c r="L38" s="37"/>
      <c r="M38" s="37"/>
      <c r="N38" s="4"/>
      <c r="O38" s="4"/>
      <c r="P38" s="4"/>
      <c r="Q38" s="4"/>
      <c r="R38" s="4"/>
      <c r="S38" s="4"/>
    </row>
    <row r="39" spans="4:23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23" ht="30" customHeight="1" x14ac:dyDescent="0.25">
      <c r="D40" s="18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23" ht="30" customHeight="1" x14ac:dyDescent="0.25">
      <c r="D41" s="22" t="s">
        <v>55</v>
      </c>
      <c r="E41" s="10">
        <v>1</v>
      </c>
      <c r="F41" s="10"/>
      <c r="G41" s="10">
        <v>1</v>
      </c>
      <c r="H41" s="10"/>
      <c r="I41" s="10">
        <v>1</v>
      </c>
      <c r="J41" s="10"/>
      <c r="K41" s="10">
        <v>1</v>
      </c>
      <c r="L41" s="10"/>
      <c r="M41" s="10">
        <v>1</v>
      </c>
      <c r="N41" s="10"/>
      <c r="O41" s="10">
        <v>1</v>
      </c>
      <c r="P41" s="10"/>
      <c r="Q41" s="10">
        <f>SUM(E41:P41)</f>
        <v>6</v>
      </c>
      <c r="R41" s="11"/>
      <c r="S41" s="11" t="s">
        <v>26</v>
      </c>
      <c r="W41">
        <v>670</v>
      </c>
    </row>
    <row r="42" spans="4:23" ht="30" customHeight="1" x14ac:dyDescent="0.25">
      <c r="D42" s="22" t="s">
        <v>49</v>
      </c>
      <c r="E42" s="10">
        <v>2</v>
      </c>
      <c r="F42" s="10">
        <v>2</v>
      </c>
      <c r="G42" s="10">
        <v>2</v>
      </c>
      <c r="H42" s="10">
        <v>2</v>
      </c>
      <c r="I42" s="10">
        <v>2</v>
      </c>
      <c r="J42" s="10">
        <v>2</v>
      </c>
      <c r="K42" s="10">
        <v>2</v>
      </c>
      <c r="L42" s="10">
        <v>1</v>
      </c>
      <c r="M42" s="10">
        <v>2</v>
      </c>
      <c r="N42" s="10">
        <v>1</v>
      </c>
      <c r="O42" s="10">
        <v>2</v>
      </c>
      <c r="P42" s="10">
        <v>1</v>
      </c>
      <c r="Q42" s="10">
        <f>SUM(E42:P42)</f>
        <v>21</v>
      </c>
      <c r="R42" s="11"/>
      <c r="S42" s="11"/>
      <c r="W42">
        <v>2300</v>
      </c>
    </row>
    <row r="43" spans="4:23" ht="30" customHeight="1" x14ac:dyDescent="0.25">
      <c r="D43" s="22" t="s">
        <v>50</v>
      </c>
      <c r="E43" s="10">
        <v>4</v>
      </c>
      <c r="F43" s="10">
        <v>4</v>
      </c>
      <c r="G43" s="10">
        <v>4</v>
      </c>
      <c r="H43" s="10">
        <v>4</v>
      </c>
      <c r="I43" s="10">
        <v>4</v>
      </c>
      <c r="J43" s="10">
        <v>2</v>
      </c>
      <c r="K43" s="10">
        <v>2</v>
      </c>
      <c r="L43" s="10">
        <v>2</v>
      </c>
      <c r="M43" s="10">
        <v>4</v>
      </c>
      <c r="N43" s="10">
        <v>5</v>
      </c>
      <c r="O43" s="10">
        <v>5</v>
      </c>
      <c r="P43" s="10">
        <v>5</v>
      </c>
      <c r="Q43" s="10">
        <f>SUM(E43:P43)</f>
        <v>45</v>
      </c>
      <c r="R43" s="11"/>
      <c r="S43" s="11" t="s">
        <v>26</v>
      </c>
      <c r="W43">
        <v>5000</v>
      </c>
    </row>
    <row r="44" spans="4:23" ht="23.25" customHeight="1" x14ac:dyDescent="0.25">
      <c r="D44" s="12" t="s">
        <v>5</v>
      </c>
      <c r="E44" s="13">
        <f t="shared" ref="E44:Q44" si="2">SUM(E41:E43)</f>
        <v>7</v>
      </c>
      <c r="F44" s="13">
        <f t="shared" si="2"/>
        <v>6</v>
      </c>
      <c r="G44" s="13">
        <f t="shared" si="2"/>
        <v>7</v>
      </c>
      <c r="H44" s="13">
        <f t="shared" si="2"/>
        <v>6</v>
      </c>
      <c r="I44" s="13">
        <f t="shared" si="2"/>
        <v>7</v>
      </c>
      <c r="J44" s="13">
        <f t="shared" si="2"/>
        <v>4</v>
      </c>
      <c r="K44" s="13">
        <f t="shared" si="2"/>
        <v>5</v>
      </c>
      <c r="L44" s="13">
        <f t="shared" si="2"/>
        <v>3</v>
      </c>
      <c r="M44" s="13">
        <f t="shared" si="2"/>
        <v>7</v>
      </c>
      <c r="N44" s="13">
        <f t="shared" si="2"/>
        <v>6</v>
      </c>
      <c r="O44" s="13">
        <f t="shared" si="2"/>
        <v>8</v>
      </c>
      <c r="P44" s="13">
        <f t="shared" si="2"/>
        <v>6</v>
      </c>
      <c r="Q44" s="13">
        <f t="shared" si="2"/>
        <v>72</v>
      </c>
      <c r="R44" s="11"/>
      <c r="S44" s="11"/>
      <c r="W44">
        <f>SUM(W41:W43)</f>
        <v>7970</v>
      </c>
    </row>
    <row r="45" spans="4:23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4:23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4:23" ht="24" customHeight="1" x14ac:dyDescent="0.25">
      <c r="D47" s="4"/>
      <c r="E47" s="4"/>
      <c r="F47" s="4"/>
      <c r="G47" s="15"/>
      <c r="H47" s="16"/>
      <c r="I47" s="19"/>
      <c r="J47" s="16"/>
      <c r="K47" s="4"/>
      <c r="L47" s="4"/>
      <c r="M47" s="4"/>
      <c r="N47" s="4"/>
      <c r="O47" s="4"/>
      <c r="P47" s="4"/>
      <c r="Q47" s="4"/>
      <c r="R47" s="4"/>
      <c r="S47" s="4"/>
    </row>
    <row r="48" spans="4:23" ht="15.75" x14ac:dyDescent="0.25">
      <c r="D48" s="4"/>
      <c r="E48" s="15"/>
      <c r="F48" s="4"/>
      <c r="G48" s="16"/>
      <c r="H48" s="16"/>
      <c r="I48" s="16"/>
      <c r="J48" s="16"/>
      <c r="K48" s="16"/>
      <c r="L48" s="15"/>
      <c r="M48" s="16"/>
      <c r="N48" s="4"/>
      <c r="O48" s="4"/>
      <c r="P48" s="4"/>
      <c r="Q48" s="4"/>
      <c r="R48" s="4"/>
      <c r="S48" s="4"/>
    </row>
    <row r="49" spans="4:19" x14ac:dyDescent="0.25">
      <c r="D49" s="4"/>
      <c r="E49" s="16"/>
      <c r="F49" s="16"/>
      <c r="G49" s="16"/>
      <c r="H49" s="16"/>
      <c r="I49" s="16"/>
      <c r="J49" s="16"/>
      <c r="K49" s="16"/>
      <c r="L49" s="16"/>
      <c r="M49" s="16"/>
      <c r="N49" s="4"/>
      <c r="O49" s="4"/>
      <c r="P49" s="4"/>
      <c r="Q49" s="4"/>
      <c r="R49" s="4"/>
      <c r="S49" s="4"/>
    </row>
    <row r="50" spans="4:19" x14ac:dyDescent="0.25">
      <c r="D50" s="4"/>
    </row>
  </sheetData>
  <mergeCells count="4">
    <mergeCell ref="D37:S37"/>
    <mergeCell ref="I38:M38"/>
    <mergeCell ref="O32:Q32"/>
    <mergeCell ref="L33:Q33"/>
  </mergeCells>
  <pageMargins left="0.24" right="0.16" top="0.42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50"/>
  <sheetViews>
    <sheetView workbookViewId="0">
      <selection activeCell="L38" sqref="L38"/>
    </sheetView>
  </sheetViews>
  <sheetFormatPr defaultRowHeight="15" x14ac:dyDescent="0.25"/>
  <cols>
    <col min="1" max="3" width="0.28515625" customWidth="1"/>
    <col min="4" max="4" width="16.8554687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39</v>
      </c>
      <c r="Q32" s="5"/>
      <c r="R32" s="4"/>
      <c r="S32" s="4"/>
      <c r="T32" s="4"/>
    </row>
    <row r="33" spans="4:20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 t="s">
        <v>43</v>
      </c>
      <c r="Q33" s="4"/>
      <c r="R33" s="4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9.5" x14ac:dyDescent="0.35">
      <c r="D37" s="34" t="s">
        <v>46</v>
      </c>
      <c r="E37" s="34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4:20" x14ac:dyDescent="0.25">
      <c r="D38" s="4"/>
      <c r="E38" s="4"/>
      <c r="F38" s="4"/>
      <c r="G38" s="4"/>
      <c r="H38" s="4"/>
      <c r="I38" s="4"/>
      <c r="J38" s="4"/>
      <c r="K38" s="4"/>
      <c r="L38" s="20" t="s">
        <v>44</v>
      </c>
      <c r="M38" s="20"/>
      <c r="N38" s="4"/>
      <c r="O38" s="4"/>
      <c r="P38" s="4"/>
      <c r="Q38" s="4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 x14ac:dyDescent="0.25">
      <c r="D40" s="18" t="s">
        <v>28</v>
      </c>
      <c r="E40" s="18" t="s">
        <v>36</v>
      </c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30" customHeight="1" x14ac:dyDescent="0.25">
      <c r="D41" s="17" t="s">
        <v>29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1"/>
      <c r="T41" s="11" t="s">
        <v>26</v>
      </c>
    </row>
    <row r="42" spans="4:20" ht="30" customHeight="1" x14ac:dyDescent="0.25">
      <c r="D42" s="17" t="s">
        <v>33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1"/>
      <c r="T42" s="11"/>
    </row>
    <row r="43" spans="4:20" ht="30" customHeight="1" x14ac:dyDescent="0.25">
      <c r="D43" s="17" t="s">
        <v>32</v>
      </c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1"/>
      <c r="T43" s="11" t="s">
        <v>26</v>
      </c>
    </row>
    <row r="44" spans="4:20" ht="23.25" customHeight="1" x14ac:dyDescent="0.25">
      <c r="D44" s="12" t="s">
        <v>5</v>
      </c>
      <c r="E44" s="12"/>
      <c r="F44" s="13">
        <f t="shared" ref="F44:R44" si="2">SUM(F41:F43)</f>
        <v>0</v>
      </c>
      <c r="G44" s="13">
        <f t="shared" si="2"/>
        <v>0</v>
      </c>
      <c r="H44" s="13">
        <f t="shared" si="2"/>
        <v>0</v>
      </c>
      <c r="I44" s="13">
        <f t="shared" si="2"/>
        <v>0</v>
      </c>
      <c r="J44" s="13">
        <f t="shared" si="2"/>
        <v>0</v>
      </c>
      <c r="K44" s="13">
        <f t="shared" si="2"/>
        <v>0</v>
      </c>
      <c r="L44" s="13">
        <f t="shared" si="2"/>
        <v>0</v>
      </c>
      <c r="M44" s="13">
        <f t="shared" si="2"/>
        <v>0</v>
      </c>
      <c r="N44" s="13">
        <f t="shared" si="2"/>
        <v>0</v>
      </c>
      <c r="O44" s="13">
        <f t="shared" si="2"/>
        <v>0</v>
      </c>
      <c r="P44" s="13">
        <f t="shared" si="2"/>
        <v>0</v>
      </c>
      <c r="Q44" s="13">
        <f t="shared" si="2"/>
        <v>0</v>
      </c>
      <c r="R44" s="13">
        <f t="shared" si="2"/>
        <v>0</v>
      </c>
      <c r="S44" s="11"/>
      <c r="T44" s="11"/>
    </row>
    <row r="45" spans="4:20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4:20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4:20" ht="24" customHeight="1" x14ac:dyDescent="0.25">
      <c r="D47" s="4"/>
      <c r="E47" s="4"/>
      <c r="F47" s="4"/>
      <c r="G47" s="4" t="s">
        <v>40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4:20" ht="15.75" x14ac:dyDescent="0.25">
      <c r="D48" s="4"/>
      <c r="E48" s="4"/>
      <c r="F48" s="15"/>
      <c r="G48" s="4"/>
      <c r="H48" s="15"/>
      <c r="I48" s="16"/>
      <c r="J48" s="19" t="s">
        <v>41</v>
      </c>
      <c r="K48" s="16"/>
      <c r="L48" s="16"/>
      <c r="M48" s="15"/>
      <c r="N48" s="16"/>
      <c r="O48" s="4"/>
      <c r="P48" s="4"/>
      <c r="Q48" s="4"/>
      <c r="R48" s="4"/>
      <c r="S48" s="4"/>
      <c r="T48" s="4"/>
    </row>
    <row r="49" spans="4:20" x14ac:dyDescent="0.25">
      <c r="D49" s="4"/>
      <c r="E49" s="4"/>
      <c r="F49" s="16"/>
      <c r="G49" s="4"/>
      <c r="H49" s="16"/>
      <c r="I49" s="16"/>
      <c r="J49" s="16"/>
      <c r="K49" s="16"/>
      <c r="L49" s="16"/>
      <c r="M49" s="16"/>
      <c r="N49" s="16"/>
      <c r="O49" s="4"/>
      <c r="P49" s="4"/>
      <c r="Q49" s="4"/>
      <c r="R49" s="4"/>
      <c r="S49" s="4"/>
      <c r="T49" s="4"/>
    </row>
    <row r="50" spans="4:20" x14ac:dyDescent="0.25">
      <c r="D50" s="4" t="s">
        <v>42</v>
      </c>
    </row>
  </sheetData>
  <mergeCells count="1">
    <mergeCell ref="D37:T37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49"/>
  <sheetViews>
    <sheetView workbookViewId="0">
      <selection activeCell="D49" sqref="D49"/>
    </sheetView>
  </sheetViews>
  <sheetFormatPr defaultRowHeight="15" x14ac:dyDescent="0.25"/>
  <cols>
    <col min="1" max="3" width="0.28515625" customWidth="1"/>
    <col min="4" max="4" width="16.8554687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38</v>
      </c>
      <c r="Q32" s="4"/>
      <c r="R32" s="4"/>
      <c r="S32" s="4"/>
      <c r="T32" s="4"/>
    </row>
    <row r="33" spans="4:20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 t="s">
        <v>43</v>
      </c>
      <c r="Q33" s="4"/>
      <c r="R33" s="4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9.5" x14ac:dyDescent="0.35">
      <c r="D37" s="34" t="s">
        <v>45</v>
      </c>
      <c r="E37" s="34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</row>
    <row r="38" spans="4:20" x14ac:dyDescent="0.25">
      <c r="D38" s="4"/>
      <c r="E38" s="4"/>
      <c r="F38" s="4"/>
      <c r="G38" s="4"/>
      <c r="H38" s="4"/>
      <c r="I38" s="4"/>
      <c r="J38" s="4"/>
      <c r="K38" s="4"/>
      <c r="L38" s="20" t="s">
        <v>44</v>
      </c>
      <c r="M38" s="20"/>
      <c r="N38" s="4"/>
      <c r="O38" s="4"/>
      <c r="P38" s="4"/>
      <c r="Q38" s="4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34</v>
      </c>
      <c r="S39" s="4"/>
      <c r="T39" s="4"/>
    </row>
    <row r="40" spans="4:20" ht="30" customHeight="1" x14ac:dyDescent="0.25">
      <c r="D40" s="18" t="s">
        <v>28</v>
      </c>
      <c r="E40" s="18" t="s">
        <v>35</v>
      </c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30" customHeight="1" x14ac:dyDescent="0.25">
      <c r="D41" s="17" t="s">
        <v>29</v>
      </c>
      <c r="E41" s="1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1"/>
      <c r="T41" s="11" t="s">
        <v>26</v>
      </c>
    </row>
    <row r="42" spans="4:20" ht="30" customHeight="1" x14ac:dyDescent="0.25">
      <c r="D42" s="17" t="s">
        <v>33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1"/>
      <c r="T42" s="11"/>
    </row>
    <row r="43" spans="4:20" ht="30" customHeight="1" x14ac:dyDescent="0.25">
      <c r="D43" s="17" t="s">
        <v>32</v>
      </c>
      <c r="E43" s="1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1"/>
      <c r="T43" s="11" t="s">
        <v>26</v>
      </c>
    </row>
    <row r="44" spans="4:20" ht="23.25" customHeight="1" x14ac:dyDescent="0.25">
      <c r="D44" s="12" t="s">
        <v>5</v>
      </c>
      <c r="E44" s="12"/>
      <c r="F44" s="13">
        <f t="shared" ref="F44:R44" si="2">SUM(F41:F43)</f>
        <v>0</v>
      </c>
      <c r="G44" s="13">
        <f t="shared" si="2"/>
        <v>0</v>
      </c>
      <c r="H44" s="13">
        <f t="shared" si="2"/>
        <v>0</v>
      </c>
      <c r="I44" s="13">
        <f t="shared" si="2"/>
        <v>0</v>
      </c>
      <c r="J44" s="13">
        <f t="shared" si="2"/>
        <v>0</v>
      </c>
      <c r="K44" s="13">
        <f t="shared" si="2"/>
        <v>0</v>
      </c>
      <c r="L44" s="13">
        <f t="shared" si="2"/>
        <v>0</v>
      </c>
      <c r="M44" s="13">
        <f t="shared" si="2"/>
        <v>0</v>
      </c>
      <c r="N44" s="13">
        <f t="shared" si="2"/>
        <v>0</v>
      </c>
      <c r="O44" s="13">
        <f t="shared" si="2"/>
        <v>0</v>
      </c>
      <c r="P44" s="13">
        <f t="shared" si="2"/>
        <v>0</v>
      </c>
      <c r="Q44" s="13">
        <f t="shared" si="2"/>
        <v>0</v>
      </c>
      <c r="R44" s="13">
        <f t="shared" si="2"/>
        <v>0</v>
      </c>
      <c r="S44" s="11"/>
      <c r="T44" s="11"/>
    </row>
    <row r="45" spans="4:20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4:20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4:20" ht="24" customHeight="1" x14ac:dyDescent="0.25">
      <c r="D47" s="4"/>
      <c r="E47" s="4"/>
      <c r="F47" s="4"/>
      <c r="G47" s="4" t="s">
        <v>40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4:20" ht="15.75" x14ac:dyDescent="0.25">
      <c r="D48" s="4"/>
      <c r="E48" s="4"/>
      <c r="F48" s="15"/>
      <c r="G48" s="4"/>
      <c r="H48" s="15"/>
      <c r="I48" s="16"/>
      <c r="J48" s="19" t="s">
        <v>41</v>
      </c>
      <c r="K48" s="16"/>
      <c r="L48" s="16"/>
      <c r="M48" s="15"/>
      <c r="N48" s="16"/>
      <c r="O48" s="4"/>
      <c r="P48" s="4"/>
      <c r="Q48" s="4"/>
      <c r="R48" s="4"/>
      <c r="S48" s="4"/>
      <c r="T48" s="4"/>
    </row>
    <row r="49" spans="4:20" x14ac:dyDescent="0.25">
      <c r="D49" s="4" t="s">
        <v>42</v>
      </c>
      <c r="E49" s="4"/>
      <c r="F49" s="16"/>
      <c r="G49" s="4"/>
      <c r="H49" s="16"/>
      <c r="I49" s="16"/>
      <c r="J49" s="16"/>
      <c r="K49" s="16"/>
      <c r="L49" s="16"/>
      <c r="M49" s="16"/>
      <c r="N49" s="16"/>
      <c r="O49" s="4"/>
      <c r="P49" s="4"/>
      <c r="Q49" s="4"/>
      <c r="R49" s="4"/>
      <c r="S49" s="4"/>
      <c r="T49" s="4"/>
    </row>
  </sheetData>
  <mergeCells count="1">
    <mergeCell ref="D37:T37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X45"/>
  <sheetViews>
    <sheetView workbookViewId="0">
      <selection activeCell="J42" sqref="J42"/>
    </sheetView>
  </sheetViews>
  <sheetFormatPr defaultRowHeight="15" x14ac:dyDescent="0.25"/>
  <cols>
    <col min="1" max="2" width="0.28515625" customWidth="1"/>
    <col min="3" max="3" width="1.85546875" customWidth="1"/>
    <col min="4" max="4" width="17.7109375" customWidth="1"/>
    <col min="5" max="17" width="9" customWidth="1"/>
    <col min="20" max="23" width="9.140625" hidden="1" customWidth="1"/>
    <col min="24" max="25" width="0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7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7" hidden="1" x14ac:dyDescent="0.25"/>
    <row r="19" spans="4:17" hidden="1" x14ac:dyDescent="0.25"/>
    <row r="20" spans="4:17" hidden="1" x14ac:dyDescent="0.25"/>
    <row r="21" spans="4:17" hidden="1" x14ac:dyDescent="0.25"/>
    <row r="22" spans="4:17" hidden="1" x14ac:dyDescent="0.25"/>
    <row r="23" spans="4:17" hidden="1" x14ac:dyDescent="0.25"/>
    <row r="24" spans="4:17" hidden="1" x14ac:dyDescent="0.25"/>
    <row r="25" spans="4:17" hidden="1" x14ac:dyDescent="0.25"/>
    <row r="26" spans="4:17" hidden="1" x14ac:dyDescent="0.25"/>
    <row r="27" spans="4:17" hidden="1" x14ac:dyDescent="0.25"/>
    <row r="28" spans="4:17" hidden="1" x14ac:dyDescent="0.25"/>
    <row r="29" spans="4:17" hidden="1" x14ac:dyDescent="0.25"/>
    <row r="30" spans="4:17" hidden="1" x14ac:dyDescent="0.25"/>
    <row r="31" spans="4:17" hidden="1" x14ac:dyDescent="0.25"/>
    <row r="32" spans="4:17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35" t="s">
        <v>92</v>
      </c>
      <c r="P32" s="35"/>
      <c r="Q32" s="35"/>
    </row>
    <row r="33" spans="4:24" ht="45.75" customHeight="1" x14ac:dyDescent="0.25">
      <c r="D33" s="4"/>
      <c r="E33" s="4"/>
      <c r="F33" s="4"/>
      <c r="G33" s="4"/>
      <c r="H33" s="4"/>
      <c r="I33" s="4"/>
      <c r="J33" s="4"/>
      <c r="K33" s="4"/>
      <c r="L33" s="36" t="s">
        <v>97</v>
      </c>
      <c r="M33" s="36"/>
      <c r="N33" s="36"/>
      <c r="O33" s="36"/>
      <c r="P33" s="36"/>
      <c r="Q33" s="36"/>
    </row>
    <row r="34" spans="4:24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4:24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4:24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4:24" ht="19.5" x14ac:dyDescent="0.35">
      <c r="D37" s="34" t="s">
        <v>86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4:24" x14ac:dyDescent="0.25">
      <c r="D38" s="4"/>
      <c r="E38" s="4"/>
      <c r="F38" s="4"/>
      <c r="G38" s="4"/>
      <c r="H38" s="4"/>
      <c r="I38" s="37" t="s">
        <v>51</v>
      </c>
      <c r="J38" s="37"/>
      <c r="K38" s="37"/>
      <c r="L38" s="37"/>
      <c r="M38" s="37"/>
      <c r="N38" s="4"/>
      <c r="O38" s="4"/>
      <c r="P38" s="4"/>
      <c r="Q38" s="4"/>
    </row>
    <row r="39" spans="4:24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</row>
    <row r="40" spans="4:24" ht="30" customHeight="1" x14ac:dyDescent="0.25">
      <c r="D40" s="18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</row>
    <row r="41" spans="4:24" ht="30" customHeight="1" x14ac:dyDescent="0.25">
      <c r="D41" s="17" t="s">
        <v>49</v>
      </c>
      <c r="E41" s="10">
        <v>4300</v>
      </c>
      <c r="F41" s="10">
        <v>4000</v>
      </c>
      <c r="G41" s="10">
        <v>3000</v>
      </c>
      <c r="H41" s="10"/>
      <c r="I41" s="10"/>
      <c r="J41" s="10"/>
      <c r="K41" s="10"/>
      <c r="L41" s="10"/>
      <c r="M41" s="10"/>
      <c r="N41" s="10">
        <v>1400</v>
      </c>
      <c r="O41" s="10">
        <v>3900</v>
      </c>
      <c r="P41" s="10">
        <v>4400</v>
      </c>
      <c r="Q41" s="10">
        <f>E41+F41+G41+H41+I41+J41+K41+L41+M41+N41+O41+P41</f>
        <v>21000</v>
      </c>
      <c r="U41">
        <f>Q41*16.554</f>
        <v>347633.99999999994</v>
      </c>
      <c r="V41">
        <f>100000+25000+250000</f>
        <v>375000</v>
      </c>
      <c r="X41">
        <f>V41-U41</f>
        <v>27366.000000000058</v>
      </c>
    </row>
    <row r="42" spans="4:24" ht="30" customHeight="1" x14ac:dyDescent="0.25">
      <c r="D42" s="17" t="s">
        <v>53</v>
      </c>
      <c r="E42" s="10">
        <v>3600</v>
      </c>
      <c r="F42" s="10">
        <v>3400</v>
      </c>
      <c r="G42" s="10">
        <v>2600</v>
      </c>
      <c r="H42" s="10"/>
      <c r="I42" s="10"/>
      <c r="J42" s="10"/>
      <c r="K42" s="10"/>
      <c r="L42" s="10"/>
      <c r="M42" s="10"/>
      <c r="N42" s="10">
        <v>1100</v>
      </c>
      <c r="O42" s="10">
        <v>3400</v>
      </c>
      <c r="P42" s="10">
        <v>3900</v>
      </c>
      <c r="Q42" s="10">
        <f>E42+F42+G42+H42+I42+J42+K42+L42+M42+N42+O42+P42</f>
        <v>18000</v>
      </c>
      <c r="U42">
        <f>Q42*16.554</f>
        <v>297972</v>
      </c>
      <c r="V42">
        <f>270000+16000+20000</f>
        <v>306000</v>
      </c>
      <c r="X42">
        <f>V42-U42</f>
        <v>8028</v>
      </c>
    </row>
    <row r="43" spans="4:24" ht="23.25" customHeight="1" x14ac:dyDescent="0.25">
      <c r="D43" s="12" t="s">
        <v>5</v>
      </c>
      <c r="E43" s="13">
        <f t="shared" ref="E43:Q43" si="2">SUM(E41:E42)</f>
        <v>7900</v>
      </c>
      <c r="F43" s="13">
        <f t="shared" si="2"/>
        <v>7400</v>
      </c>
      <c r="G43" s="13">
        <f t="shared" si="2"/>
        <v>5600</v>
      </c>
      <c r="H43" s="13">
        <f t="shared" si="2"/>
        <v>0</v>
      </c>
      <c r="I43" s="13">
        <f t="shared" si="2"/>
        <v>0</v>
      </c>
      <c r="J43" s="13">
        <f t="shared" si="2"/>
        <v>0</v>
      </c>
      <c r="K43" s="13">
        <f t="shared" si="2"/>
        <v>0</v>
      </c>
      <c r="L43" s="13">
        <f t="shared" si="2"/>
        <v>0</v>
      </c>
      <c r="M43" s="13">
        <f t="shared" si="2"/>
        <v>0</v>
      </c>
      <c r="N43" s="13">
        <f t="shared" si="2"/>
        <v>2500</v>
      </c>
      <c r="O43" s="13">
        <f t="shared" si="2"/>
        <v>7300</v>
      </c>
      <c r="P43" s="13">
        <f t="shared" si="2"/>
        <v>8300</v>
      </c>
      <c r="Q43" s="13">
        <f t="shared" si="2"/>
        <v>39000</v>
      </c>
      <c r="V43">
        <f>SUM(V41:V42)</f>
        <v>681000</v>
      </c>
    </row>
    <row r="44" spans="4:24" x14ac:dyDescent="0.25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4:24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</sheetData>
  <mergeCells count="4">
    <mergeCell ref="D37:Q37"/>
    <mergeCell ref="I38:M38"/>
    <mergeCell ref="O32:Q32"/>
    <mergeCell ref="L33:Q33"/>
  </mergeCells>
  <pageMargins left="0.24" right="0.16" top="0.7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5"/>
  <sheetViews>
    <sheetView workbookViewId="0">
      <selection activeCell="L14" sqref="L14"/>
    </sheetView>
  </sheetViews>
  <sheetFormatPr defaultColWidth="14.140625" defaultRowHeight="15" x14ac:dyDescent="0.25"/>
  <cols>
    <col min="1" max="1" width="1.42578125" customWidth="1"/>
    <col min="2" max="3" width="14.140625" hidden="1" customWidth="1"/>
    <col min="4" max="4" width="18.5703125" customWidth="1"/>
    <col min="5" max="5" width="8.85546875" customWidth="1"/>
    <col min="6" max="6" width="7.85546875" customWidth="1"/>
    <col min="7" max="7" width="9.85546875" customWidth="1"/>
    <col min="8" max="8" width="8.28515625" customWidth="1"/>
    <col min="9" max="9" width="7.5703125" customWidth="1"/>
    <col min="10" max="10" width="9" customWidth="1"/>
    <col min="11" max="17" width="9.85546875" customWidth="1"/>
    <col min="19" max="25" width="14.140625" customWidth="1"/>
  </cols>
  <sheetData>
    <row r="2" spans="4:17" x14ac:dyDescent="0.25"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5" t="s">
        <v>91</v>
      </c>
      <c r="P2" s="35"/>
      <c r="Q2" s="35"/>
    </row>
    <row r="3" spans="4:17" ht="48" customHeight="1" x14ac:dyDescent="0.25">
      <c r="D3" s="4"/>
      <c r="E3" s="4"/>
      <c r="F3" s="4"/>
      <c r="G3" s="4"/>
      <c r="H3" s="4"/>
      <c r="I3" s="4"/>
      <c r="J3" s="4"/>
      <c r="K3" s="4"/>
      <c r="L3" s="36" t="s">
        <v>96</v>
      </c>
      <c r="M3" s="36"/>
      <c r="N3" s="36"/>
      <c r="O3" s="36"/>
      <c r="P3" s="36"/>
      <c r="Q3" s="36"/>
    </row>
    <row r="4" spans="4:17" x14ac:dyDescent="0.25"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4:17" x14ac:dyDescent="0.25"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4:17" x14ac:dyDescent="0.25"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4:17" ht="19.5" x14ac:dyDescent="0.35">
      <c r="D7" s="34" t="s">
        <v>54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4:17" x14ac:dyDescent="0.25">
      <c r="D8" s="37" t="s">
        <v>51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4:17" x14ac:dyDescent="0.25"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6" t="s">
        <v>47</v>
      </c>
    </row>
    <row r="10" spans="4:17" ht="30" customHeight="1" x14ac:dyDescent="0.25">
      <c r="D10" s="18" t="s">
        <v>28</v>
      </c>
      <c r="E10" s="7" t="s">
        <v>7</v>
      </c>
      <c r="F10" s="7" t="s">
        <v>8</v>
      </c>
      <c r="G10" s="7" t="s">
        <v>9</v>
      </c>
      <c r="H10" s="7" t="s">
        <v>10</v>
      </c>
      <c r="I10" s="7" t="s">
        <v>11</v>
      </c>
      <c r="J10" s="7" t="s">
        <v>12</v>
      </c>
      <c r="K10" s="7" t="s">
        <v>13</v>
      </c>
      <c r="L10" s="7" t="s">
        <v>24</v>
      </c>
      <c r="M10" s="7" t="s">
        <v>15</v>
      </c>
      <c r="N10" s="7" t="s">
        <v>16</v>
      </c>
      <c r="O10" s="7" t="s">
        <v>17</v>
      </c>
      <c r="P10" s="7" t="s">
        <v>18</v>
      </c>
      <c r="Q10" s="7" t="s">
        <v>25</v>
      </c>
    </row>
    <row r="11" spans="4:17" ht="36.75" customHeight="1" x14ac:dyDescent="0.25">
      <c r="D11" s="22" t="s">
        <v>55</v>
      </c>
      <c r="E11" s="7">
        <v>250</v>
      </c>
      <c r="F11" s="7">
        <v>250</v>
      </c>
      <c r="G11" s="7">
        <v>200</v>
      </c>
      <c r="H11" s="7">
        <v>100</v>
      </c>
      <c r="I11" s="7">
        <v>50</v>
      </c>
      <c r="J11" s="7">
        <v>50</v>
      </c>
      <c r="K11" s="7">
        <v>50</v>
      </c>
      <c r="L11" s="7">
        <v>50</v>
      </c>
      <c r="M11" s="7">
        <v>50</v>
      </c>
      <c r="N11" s="7">
        <v>200</v>
      </c>
      <c r="O11" s="7">
        <v>250</v>
      </c>
      <c r="P11" s="7">
        <v>250</v>
      </c>
      <c r="Q11" s="7">
        <f>SUM(E11:P11)</f>
        <v>1750</v>
      </c>
    </row>
    <row r="12" spans="4:17" ht="37.5" customHeight="1" x14ac:dyDescent="0.25">
      <c r="D12" s="22" t="s">
        <v>56</v>
      </c>
      <c r="E12" s="7">
        <v>250</v>
      </c>
      <c r="F12" s="7">
        <v>250</v>
      </c>
      <c r="G12" s="7">
        <v>200</v>
      </c>
      <c r="H12" s="7">
        <v>100</v>
      </c>
      <c r="I12" s="7">
        <v>50</v>
      </c>
      <c r="J12" s="7">
        <v>50</v>
      </c>
      <c r="K12" s="7">
        <v>50</v>
      </c>
      <c r="L12" s="7">
        <v>50</v>
      </c>
      <c r="M12" s="7">
        <v>50</v>
      </c>
      <c r="N12" s="7">
        <v>200</v>
      </c>
      <c r="O12" s="7">
        <v>250</v>
      </c>
      <c r="P12" s="7">
        <v>250</v>
      </c>
      <c r="Q12" s="7">
        <f t="shared" ref="Q12:Q42" si="0">SUM(E12:P12)</f>
        <v>1750</v>
      </c>
    </row>
    <row r="13" spans="4:17" ht="27.75" customHeight="1" x14ac:dyDescent="0.25">
      <c r="D13" s="23" t="s">
        <v>57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4">
        <v>10</v>
      </c>
      <c r="N13" s="24">
        <v>10</v>
      </c>
      <c r="O13" s="24">
        <v>10</v>
      </c>
      <c r="P13" s="24">
        <v>10</v>
      </c>
      <c r="Q13" s="7">
        <f t="shared" si="0"/>
        <v>120</v>
      </c>
    </row>
    <row r="14" spans="4:17" ht="27.75" customHeight="1" x14ac:dyDescent="0.25">
      <c r="D14" s="23" t="s">
        <v>58</v>
      </c>
      <c r="E14" s="24">
        <v>10</v>
      </c>
      <c r="F14" s="24">
        <v>10</v>
      </c>
      <c r="G14" s="24">
        <v>10</v>
      </c>
      <c r="H14" s="24">
        <v>10</v>
      </c>
      <c r="I14" s="24">
        <v>10</v>
      </c>
      <c r="J14" s="24">
        <v>10</v>
      </c>
      <c r="K14" s="24">
        <v>10</v>
      </c>
      <c r="L14" s="24">
        <v>10</v>
      </c>
      <c r="M14" s="24">
        <v>10</v>
      </c>
      <c r="N14" s="24">
        <v>10</v>
      </c>
      <c r="O14" s="24">
        <v>10</v>
      </c>
      <c r="P14" s="24">
        <v>10</v>
      </c>
      <c r="Q14" s="7">
        <f t="shared" si="0"/>
        <v>120</v>
      </c>
    </row>
    <row r="15" spans="4:17" ht="27.75" customHeight="1" x14ac:dyDescent="0.25">
      <c r="D15" s="23" t="s">
        <v>59</v>
      </c>
      <c r="E15" s="24">
        <v>10</v>
      </c>
      <c r="F15" s="24">
        <v>10</v>
      </c>
      <c r="G15" s="24">
        <v>10</v>
      </c>
      <c r="H15" s="24">
        <v>10</v>
      </c>
      <c r="I15" s="24">
        <v>10</v>
      </c>
      <c r="J15" s="24">
        <v>10</v>
      </c>
      <c r="K15" s="24">
        <v>10</v>
      </c>
      <c r="L15" s="24">
        <v>10</v>
      </c>
      <c r="M15" s="24">
        <v>10</v>
      </c>
      <c r="N15" s="24">
        <v>10</v>
      </c>
      <c r="O15" s="24">
        <v>10</v>
      </c>
      <c r="P15" s="24">
        <v>10</v>
      </c>
      <c r="Q15" s="7">
        <f t="shared" si="0"/>
        <v>120</v>
      </c>
    </row>
    <row r="16" spans="4:17" ht="34.5" customHeight="1" x14ac:dyDescent="0.25">
      <c r="D16" s="21" t="s">
        <v>49</v>
      </c>
      <c r="E16" s="7">
        <v>2150</v>
      </c>
      <c r="F16" s="7">
        <v>2100</v>
      </c>
      <c r="G16" s="7">
        <v>2260</v>
      </c>
      <c r="H16" s="7">
        <v>1400</v>
      </c>
      <c r="I16" s="7">
        <v>1000</v>
      </c>
      <c r="J16" s="7">
        <v>1000</v>
      </c>
      <c r="K16" s="7">
        <v>800</v>
      </c>
      <c r="L16" s="7">
        <v>800</v>
      </c>
      <c r="M16" s="7">
        <v>800</v>
      </c>
      <c r="N16" s="7">
        <v>800</v>
      </c>
      <c r="O16" s="7">
        <v>1800</v>
      </c>
      <c r="P16" s="7">
        <v>1800</v>
      </c>
      <c r="Q16" s="7">
        <f t="shared" si="0"/>
        <v>16710</v>
      </c>
    </row>
    <row r="17" spans="4:17" ht="27.75" customHeight="1" x14ac:dyDescent="0.25">
      <c r="D17" s="25" t="s">
        <v>60</v>
      </c>
      <c r="E17" s="24">
        <v>300</v>
      </c>
      <c r="F17" s="7">
        <v>300</v>
      </c>
      <c r="G17" s="7">
        <v>200</v>
      </c>
      <c r="H17" s="7">
        <v>40</v>
      </c>
      <c r="I17" s="7">
        <v>20</v>
      </c>
      <c r="J17" s="7">
        <v>20</v>
      </c>
      <c r="K17" s="7">
        <v>20</v>
      </c>
      <c r="L17" s="7">
        <v>20</v>
      </c>
      <c r="M17" s="7">
        <v>20</v>
      </c>
      <c r="N17" s="7">
        <v>50</v>
      </c>
      <c r="O17" s="7">
        <v>300</v>
      </c>
      <c r="P17" s="7">
        <v>300</v>
      </c>
      <c r="Q17" s="7">
        <f t="shared" si="0"/>
        <v>1590</v>
      </c>
    </row>
    <row r="18" spans="4:17" ht="27.75" customHeight="1" x14ac:dyDescent="0.25">
      <c r="D18" s="25" t="s">
        <v>61</v>
      </c>
      <c r="E18" s="24">
        <v>250</v>
      </c>
      <c r="F18" s="7">
        <v>250</v>
      </c>
      <c r="G18" s="7">
        <v>250</v>
      </c>
      <c r="H18" s="7">
        <v>50</v>
      </c>
      <c r="I18" s="7">
        <v>20</v>
      </c>
      <c r="J18" s="7">
        <v>20</v>
      </c>
      <c r="K18" s="7">
        <v>20</v>
      </c>
      <c r="L18" s="7">
        <v>20</v>
      </c>
      <c r="M18" s="7">
        <v>20</v>
      </c>
      <c r="N18" s="7">
        <v>100</v>
      </c>
      <c r="O18" s="7">
        <v>250</v>
      </c>
      <c r="P18" s="7">
        <v>250</v>
      </c>
      <c r="Q18" s="7">
        <f t="shared" si="0"/>
        <v>1500</v>
      </c>
    </row>
    <row r="19" spans="4:17" ht="27.75" customHeight="1" x14ac:dyDescent="0.25">
      <c r="D19" s="25" t="s">
        <v>62</v>
      </c>
      <c r="E19" s="24">
        <v>100</v>
      </c>
      <c r="F19" s="7">
        <v>100</v>
      </c>
      <c r="G19" s="7">
        <v>100</v>
      </c>
      <c r="H19" s="7">
        <v>20</v>
      </c>
      <c r="I19" s="7">
        <v>20</v>
      </c>
      <c r="J19" s="7">
        <v>20</v>
      </c>
      <c r="K19" s="7">
        <v>20</v>
      </c>
      <c r="L19" s="7">
        <v>20</v>
      </c>
      <c r="M19" s="7">
        <v>20</v>
      </c>
      <c r="N19" s="7">
        <v>50</v>
      </c>
      <c r="O19" s="7">
        <v>100</v>
      </c>
      <c r="P19" s="7">
        <v>100</v>
      </c>
      <c r="Q19" s="7">
        <f t="shared" si="0"/>
        <v>670</v>
      </c>
    </row>
    <row r="20" spans="4:17" ht="27.75" customHeight="1" x14ac:dyDescent="0.25">
      <c r="D20" s="25" t="s">
        <v>73</v>
      </c>
      <c r="E20" s="24">
        <v>30</v>
      </c>
      <c r="F20" s="7">
        <v>30</v>
      </c>
      <c r="G20" s="7">
        <v>30</v>
      </c>
      <c r="H20" s="7">
        <v>20</v>
      </c>
      <c r="I20" s="7">
        <v>10</v>
      </c>
      <c r="J20" s="7">
        <v>10</v>
      </c>
      <c r="K20" s="7">
        <v>10</v>
      </c>
      <c r="L20" s="7">
        <v>10</v>
      </c>
      <c r="M20" s="7">
        <v>10</v>
      </c>
      <c r="N20" s="7">
        <v>10</v>
      </c>
      <c r="O20" s="7">
        <v>20</v>
      </c>
      <c r="P20" s="7">
        <v>30</v>
      </c>
      <c r="Q20" s="7">
        <f t="shared" si="0"/>
        <v>220</v>
      </c>
    </row>
    <row r="21" spans="4:17" ht="27.75" customHeight="1" x14ac:dyDescent="0.25">
      <c r="D21" s="25" t="s">
        <v>63</v>
      </c>
      <c r="E21" s="24">
        <v>30</v>
      </c>
      <c r="F21" s="7">
        <v>30</v>
      </c>
      <c r="G21" s="7">
        <v>30</v>
      </c>
      <c r="H21" s="7">
        <v>10</v>
      </c>
      <c r="I21" s="7">
        <v>10</v>
      </c>
      <c r="J21" s="7">
        <v>10</v>
      </c>
      <c r="K21" s="7">
        <v>10</v>
      </c>
      <c r="L21" s="7">
        <v>10</v>
      </c>
      <c r="M21" s="7">
        <v>10</v>
      </c>
      <c r="N21" s="7">
        <v>10</v>
      </c>
      <c r="O21" s="7">
        <v>20</v>
      </c>
      <c r="P21" s="7">
        <v>30</v>
      </c>
      <c r="Q21" s="7">
        <f t="shared" si="0"/>
        <v>210</v>
      </c>
    </row>
    <row r="22" spans="4:17" ht="27.75" customHeight="1" x14ac:dyDescent="0.25">
      <c r="D22" s="25" t="s">
        <v>74</v>
      </c>
      <c r="E22" s="24">
        <v>40</v>
      </c>
      <c r="F22" s="7">
        <v>40</v>
      </c>
      <c r="G22" s="7">
        <v>30</v>
      </c>
      <c r="H22" s="7">
        <v>10</v>
      </c>
      <c r="I22" s="7">
        <v>10</v>
      </c>
      <c r="J22" s="7">
        <v>10</v>
      </c>
      <c r="K22" s="7">
        <v>10</v>
      </c>
      <c r="L22" s="7">
        <v>10</v>
      </c>
      <c r="M22" s="7">
        <v>10</v>
      </c>
      <c r="N22" s="7">
        <v>10</v>
      </c>
      <c r="O22" s="7">
        <v>20</v>
      </c>
      <c r="P22" s="7">
        <v>20</v>
      </c>
      <c r="Q22" s="7">
        <f t="shared" si="0"/>
        <v>220</v>
      </c>
    </row>
    <row r="23" spans="4:17" ht="27.75" customHeight="1" x14ac:dyDescent="0.25">
      <c r="D23" s="25" t="s">
        <v>76</v>
      </c>
      <c r="E23" s="24">
        <v>30</v>
      </c>
      <c r="F23" s="7">
        <v>30</v>
      </c>
      <c r="G23" s="7">
        <v>30</v>
      </c>
      <c r="H23" s="7">
        <v>10</v>
      </c>
      <c r="I23" s="7">
        <v>10</v>
      </c>
      <c r="J23" s="7">
        <v>10</v>
      </c>
      <c r="K23" s="7">
        <v>10</v>
      </c>
      <c r="L23" s="7">
        <v>10</v>
      </c>
      <c r="M23" s="7">
        <v>10</v>
      </c>
      <c r="N23" s="7">
        <v>10</v>
      </c>
      <c r="O23" s="7">
        <v>20</v>
      </c>
      <c r="P23" s="7">
        <v>20</v>
      </c>
      <c r="Q23" s="7">
        <f t="shared" si="0"/>
        <v>200</v>
      </c>
    </row>
    <row r="24" spans="4:17" ht="27.75" hidden="1" customHeight="1" x14ac:dyDescent="0.25">
      <c r="D24" s="26" t="s">
        <v>75</v>
      </c>
      <c r="E24" s="24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>
        <f t="shared" si="0"/>
        <v>0</v>
      </c>
    </row>
    <row r="25" spans="4:17" ht="27.75" customHeight="1" x14ac:dyDescent="0.25">
      <c r="D25" s="25" t="s">
        <v>64</v>
      </c>
      <c r="E25" s="24">
        <v>20</v>
      </c>
      <c r="F25" s="7">
        <v>20</v>
      </c>
      <c r="G25" s="7">
        <v>10</v>
      </c>
      <c r="H25" s="7">
        <v>10</v>
      </c>
      <c r="I25" s="7">
        <v>10</v>
      </c>
      <c r="J25" s="7">
        <v>10</v>
      </c>
      <c r="K25" s="7">
        <v>10</v>
      </c>
      <c r="L25" s="7">
        <v>10</v>
      </c>
      <c r="M25" s="7">
        <v>10</v>
      </c>
      <c r="N25" s="7">
        <v>10</v>
      </c>
      <c r="O25" s="7">
        <v>40</v>
      </c>
      <c r="P25" s="7">
        <v>40</v>
      </c>
      <c r="Q25" s="7">
        <f t="shared" si="0"/>
        <v>200</v>
      </c>
    </row>
    <row r="26" spans="4:17" ht="27.75" customHeight="1" x14ac:dyDescent="0.25">
      <c r="D26" s="25" t="s">
        <v>72</v>
      </c>
      <c r="E26" s="24">
        <v>20</v>
      </c>
      <c r="F26" s="7">
        <v>20</v>
      </c>
      <c r="G26" s="7">
        <v>20</v>
      </c>
      <c r="H26" s="7">
        <v>10</v>
      </c>
      <c r="I26" s="7">
        <v>10</v>
      </c>
      <c r="J26" s="7">
        <v>10</v>
      </c>
      <c r="K26" s="7">
        <v>10</v>
      </c>
      <c r="L26" s="7">
        <v>10</v>
      </c>
      <c r="M26" s="7">
        <v>10</v>
      </c>
      <c r="N26" s="7">
        <v>10</v>
      </c>
      <c r="O26" s="7">
        <v>20</v>
      </c>
      <c r="P26" s="7">
        <v>20</v>
      </c>
      <c r="Q26" s="7">
        <f t="shared" si="0"/>
        <v>170</v>
      </c>
    </row>
    <row r="27" spans="4:17" ht="27.75" customHeight="1" x14ac:dyDescent="0.25">
      <c r="D27" s="25" t="s">
        <v>77</v>
      </c>
      <c r="E27" s="24">
        <v>30</v>
      </c>
      <c r="F27" s="7">
        <v>30</v>
      </c>
      <c r="G27" s="7">
        <v>20</v>
      </c>
      <c r="H27" s="7">
        <v>10</v>
      </c>
      <c r="I27" s="7">
        <v>10</v>
      </c>
      <c r="J27" s="7">
        <v>10</v>
      </c>
      <c r="K27" s="7">
        <v>10</v>
      </c>
      <c r="L27" s="7">
        <v>10</v>
      </c>
      <c r="M27" s="7">
        <v>10</v>
      </c>
      <c r="N27" s="7">
        <v>10</v>
      </c>
      <c r="O27" s="7">
        <v>20</v>
      </c>
      <c r="P27" s="7">
        <v>20</v>
      </c>
      <c r="Q27" s="7">
        <f t="shared" si="0"/>
        <v>190</v>
      </c>
    </row>
    <row r="28" spans="4:17" ht="27.75" customHeight="1" x14ac:dyDescent="0.25">
      <c r="D28" s="25" t="s">
        <v>71</v>
      </c>
      <c r="E28" s="24">
        <v>10</v>
      </c>
      <c r="F28" s="7">
        <v>10</v>
      </c>
      <c r="G28" s="7">
        <v>10</v>
      </c>
      <c r="H28" s="7">
        <v>10</v>
      </c>
      <c r="I28" s="7">
        <v>10</v>
      </c>
      <c r="J28" s="7">
        <v>10</v>
      </c>
      <c r="K28" s="7">
        <v>10</v>
      </c>
      <c r="L28" s="7">
        <v>10</v>
      </c>
      <c r="M28" s="7">
        <v>10</v>
      </c>
      <c r="N28" s="7">
        <v>10</v>
      </c>
      <c r="O28" s="7">
        <v>10</v>
      </c>
      <c r="P28" s="7">
        <v>10</v>
      </c>
      <c r="Q28" s="7">
        <f t="shared" si="0"/>
        <v>120</v>
      </c>
    </row>
    <row r="29" spans="4:17" ht="27.75" customHeight="1" x14ac:dyDescent="0.25">
      <c r="D29" s="25" t="s">
        <v>65</v>
      </c>
      <c r="E29" s="24">
        <v>150</v>
      </c>
      <c r="F29" s="7">
        <v>150</v>
      </c>
      <c r="G29" s="7">
        <v>150</v>
      </c>
      <c r="H29" s="7">
        <v>50</v>
      </c>
      <c r="I29" s="7">
        <v>40</v>
      </c>
      <c r="J29" s="7">
        <v>40</v>
      </c>
      <c r="K29" s="7">
        <v>40</v>
      </c>
      <c r="L29" s="7">
        <v>40</v>
      </c>
      <c r="M29" s="7">
        <v>40</v>
      </c>
      <c r="N29" s="7">
        <v>50</v>
      </c>
      <c r="O29" s="7">
        <v>150</v>
      </c>
      <c r="P29" s="7">
        <v>150</v>
      </c>
      <c r="Q29" s="7">
        <f t="shared" si="0"/>
        <v>1050</v>
      </c>
    </row>
    <row r="30" spans="4:17" ht="27.75" customHeight="1" x14ac:dyDescent="0.25">
      <c r="D30" s="25" t="s">
        <v>78</v>
      </c>
      <c r="E30" s="24">
        <v>30</v>
      </c>
      <c r="F30" s="7">
        <v>30</v>
      </c>
      <c r="G30" s="7">
        <v>30</v>
      </c>
      <c r="H30" s="7">
        <v>20</v>
      </c>
      <c r="I30" s="7">
        <v>10</v>
      </c>
      <c r="J30" s="7">
        <v>10</v>
      </c>
      <c r="K30" s="7">
        <v>10</v>
      </c>
      <c r="L30" s="7">
        <v>10</v>
      </c>
      <c r="M30" s="7">
        <v>10</v>
      </c>
      <c r="N30" s="7">
        <v>10</v>
      </c>
      <c r="O30" s="7">
        <v>20</v>
      </c>
      <c r="P30" s="7">
        <v>20</v>
      </c>
      <c r="Q30" s="7">
        <f t="shared" si="0"/>
        <v>210</v>
      </c>
    </row>
    <row r="31" spans="4:17" ht="27.75" customHeight="1" x14ac:dyDescent="0.25">
      <c r="D31" s="27" t="s">
        <v>69</v>
      </c>
      <c r="E31" s="24">
        <v>150</v>
      </c>
      <c r="F31" s="7">
        <v>150</v>
      </c>
      <c r="G31" s="7">
        <v>150</v>
      </c>
      <c r="H31" s="7">
        <v>100</v>
      </c>
      <c r="I31" s="7">
        <v>30</v>
      </c>
      <c r="J31" s="7">
        <v>30</v>
      </c>
      <c r="K31" s="7">
        <v>30</v>
      </c>
      <c r="L31" s="7">
        <v>20</v>
      </c>
      <c r="M31" s="7">
        <v>20</v>
      </c>
      <c r="N31" s="7">
        <v>40</v>
      </c>
      <c r="O31" s="7">
        <v>150</v>
      </c>
      <c r="P31" s="7">
        <v>150</v>
      </c>
      <c r="Q31" s="7">
        <f t="shared" si="0"/>
        <v>1020</v>
      </c>
    </row>
    <row r="32" spans="4:17" ht="27.75" customHeight="1" x14ac:dyDescent="0.25">
      <c r="D32" s="25" t="s">
        <v>70</v>
      </c>
      <c r="E32" s="24">
        <v>40</v>
      </c>
      <c r="F32" s="7">
        <v>40</v>
      </c>
      <c r="G32" s="7">
        <v>40</v>
      </c>
      <c r="H32" s="7">
        <v>20</v>
      </c>
      <c r="I32" s="7">
        <v>20</v>
      </c>
      <c r="J32" s="7">
        <v>10</v>
      </c>
      <c r="K32" s="7">
        <v>10</v>
      </c>
      <c r="L32" s="7">
        <v>10</v>
      </c>
      <c r="M32" s="7">
        <v>10</v>
      </c>
      <c r="N32" s="7">
        <v>20</v>
      </c>
      <c r="O32" s="7">
        <v>40</v>
      </c>
      <c r="P32" s="7">
        <v>40</v>
      </c>
      <c r="Q32" s="7">
        <f t="shared" si="0"/>
        <v>300</v>
      </c>
    </row>
    <row r="33" spans="4:17" ht="27.75" customHeight="1" x14ac:dyDescent="0.25">
      <c r="D33" s="25" t="s">
        <v>79</v>
      </c>
      <c r="E33" s="24">
        <v>10</v>
      </c>
      <c r="F33" s="7">
        <v>10</v>
      </c>
      <c r="G33" s="7">
        <v>10</v>
      </c>
      <c r="H33" s="7">
        <v>10</v>
      </c>
      <c r="I33" s="7">
        <v>10</v>
      </c>
      <c r="J33" s="7">
        <v>10</v>
      </c>
      <c r="K33" s="7">
        <v>10</v>
      </c>
      <c r="L33" s="7">
        <v>10</v>
      </c>
      <c r="M33" s="7">
        <v>10</v>
      </c>
      <c r="N33" s="7">
        <v>10</v>
      </c>
      <c r="O33" s="7">
        <v>10</v>
      </c>
      <c r="P33" s="7">
        <v>10</v>
      </c>
      <c r="Q33" s="7">
        <f t="shared" si="0"/>
        <v>120</v>
      </c>
    </row>
    <row r="34" spans="4:17" ht="27.75" customHeight="1" x14ac:dyDescent="0.25">
      <c r="D34" s="25" t="s">
        <v>80</v>
      </c>
      <c r="E34" s="24">
        <v>60</v>
      </c>
      <c r="F34" s="7">
        <v>60</v>
      </c>
      <c r="G34" s="7">
        <v>60</v>
      </c>
      <c r="H34" s="7">
        <v>50</v>
      </c>
      <c r="I34" s="7">
        <v>20</v>
      </c>
      <c r="J34" s="7">
        <v>20</v>
      </c>
      <c r="K34" s="7">
        <v>20</v>
      </c>
      <c r="L34" s="7">
        <v>20</v>
      </c>
      <c r="M34" s="7">
        <v>20</v>
      </c>
      <c r="N34" s="7">
        <v>20</v>
      </c>
      <c r="O34" s="7">
        <v>60</v>
      </c>
      <c r="P34" s="7">
        <v>60</v>
      </c>
      <c r="Q34" s="7">
        <f t="shared" si="0"/>
        <v>470</v>
      </c>
    </row>
    <row r="35" spans="4:17" ht="27.75" customHeight="1" x14ac:dyDescent="0.25">
      <c r="D35" s="25" t="s">
        <v>81</v>
      </c>
      <c r="E35" s="7">
        <v>20</v>
      </c>
      <c r="F35" s="7">
        <v>20</v>
      </c>
      <c r="G35" s="7">
        <v>20</v>
      </c>
      <c r="H35" s="7">
        <v>10</v>
      </c>
      <c r="I35" s="7">
        <v>10</v>
      </c>
      <c r="J35" s="7">
        <v>10</v>
      </c>
      <c r="K35" s="7">
        <v>10</v>
      </c>
      <c r="L35" s="7">
        <v>10</v>
      </c>
      <c r="M35" s="7">
        <v>10</v>
      </c>
      <c r="N35" s="7">
        <v>20</v>
      </c>
      <c r="O35" s="7">
        <v>20</v>
      </c>
      <c r="P35" s="7">
        <v>20</v>
      </c>
      <c r="Q35" s="7">
        <f t="shared" si="0"/>
        <v>180</v>
      </c>
    </row>
    <row r="36" spans="4:17" ht="27.75" customHeight="1" x14ac:dyDescent="0.25">
      <c r="D36" s="25" t="s">
        <v>82</v>
      </c>
      <c r="E36" s="7">
        <v>30</v>
      </c>
      <c r="F36" s="7">
        <v>30</v>
      </c>
      <c r="G36" s="7">
        <v>20</v>
      </c>
      <c r="H36" s="7">
        <v>10</v>
      </c>
      <c r="I36" s="7">
        <v>10</v>
      </c>
      <c r="J36" s="7">
        <v>10</v>
      </c>
      <c r="K36" s="7">
        <v>10</v>
      </c>
      <c r="L36" s="7">
        <v>10</v>
      </c>
      <c r="M36" s="7">
        <v>10</v>
      </c>
      <c r="N36" s="7">
        <v>20</v>
      </c>
      <c r="O36" s="7">
        <v>20</v>
      </c>
      <c r="P36" s="7">
        <v>20</v>
      </c>
      <c r="Q36" s="7">
        <f t="shared" si="0"/>
        <v>200</v>
      </c>
    </row>
    <row r="37" spans="4:17" ht="27.75" customHeight="1" x14ac:dyDescent="0.25">
      <c r="D37" s="25" t="s">
        <v>66</v>
      </c>
      <c r="E37" s="7">
        <v>40</v>
      </c>
      <c r="F37" s="7">
        <v>40</v>
      </c>
      <c r="G37" s="7">
        <v>40</v>
      </c>
      <c r="H37" s="7">
        <v>20</v>
      </c>
      <c r="I37" s="7">
        <v>10</v>
      </c>
      <c r="J37" s="7">
        <v>10</v>
      </c>
      <c r="K37" s="7">
        <v>10</v>
      </c>
      <c r="L37" s="7">
        <v>10</v>
      </c>
      <c r="M37" s="7">
        <v>10</v>
      </c>
      <c r="N37" s="7">
        <v>20</v>
      </c>
      <c r="O37" s="7">
        <v>50</v>
      </c>
      <c r="P37" s="7">
        <v>50</v>
      </c>
      <c r="Q37" s="7">
        <f t="shared" si="0"/>
        <v>310</v>
      </c>
    </row>
    <row r="38" spans="4:17" ht="27.75" customHeight="1" x14ac:dyDescent="0.25">
      <c r="D38" s="25" t="s">
        <v>83</v>
      </c>
      <c r="E38" s="7">
        <v>70</v>
      </c>
      <c r="F38" s="7">
        <v>70</v>
      </c>
      <c r="G38" s="7">
        <v>70</v>
      </c>
      <c r="H38" s="7">
        <v>40</v>
      </c>
      <c r="I38" s="7">
        <v>10</v>
      </c>
      <c r="J38" s="7">
        <v>10</v>
      </c>
      <c r="K38" s="7">
        <v>10</v>
      </c>
      <c r="L38" s="7">
        <v>10</v>
      </c>
      <c r="M38" s="7">
        <v>10</v>
      </c>
      <c r="N38" s="7">
        <v>10</v>
      </c>
      <c r="O38" s="7">
        <v>60</v>
      </c>
      <c r="P38" s="7">
        <v>60</v>
      </c>
      <c r="Q38" s="7">
        <f t="shared" si="0"/>
        <v>430</v>
      </c>
    </row>
    <row r="39" spans="4:17" ht="27.75" customHeight="1" x14ac:dyDescent="0.25">
      <c r="D39" s="25" t="s">
        <v>68</v>
      </c>
      <c r="E39" s="7">
        <v>60</v>
      </c>
      <c r="F39" s="7">
        <v>50</v>
      </c>
      <c r="G39" s="7">
        <v>50</v>
      </c>
      <c r="H39" s="7">
        <v>20</v>
      </c>
      <c r="I39" s="7">
        <v>10</v>
      </c>
      <c r="J39" s="7">
        <v>10</v>
      </c>
      <c r="K39" s="7">
        <v>10</v>
      </c>
      <c r="L39" s="7">
        <v>10</v>
      </c>
      <c r="M39" s="7">
        <v>10</v>
      </c>
      <c r="N39" s="7">
        <v>10</v>
      </c>
      <c r="O39" s="7">
        <v>30</v>
      </c>
      <c r="P39" s="7">
        <v>30</v>
      </c>
      <c r="Q39" s="7">
        <f t="shared" si="0"/>
        <v>300</v>
      </c>
    </row>
    <row r="40" spans="4:17" ht="27.75" customHeight="1" x14ac:dyDescent="0.25">
      <c r="D40" s="21" t="s">
        <v>84</v>
      </c>
      <c r="E40" s="7">
        <v>300</v>
      </c>
      <c r="F40" s="7">
        <v>300</v>
      </c>
      <c r="G40" s="7">
        <v>250</v>
      </c>
      <c r="H40" s="7">
        <v>120</v>
      </c>
      <c r="I40" s="7">
        <v>80</v>
      </c>
      <c r="J40" s="7">
        <v>80</v>
      </c>
      <c r="K40" s="7">
        <v>80</v>
      </c>
      <c r="L40" s="7">
        <v>80</v>
      </c>
      <c r="M40" s="7">
        <v>80</v>
      </c>
      <c r="N40" s="7">
        <v>80</v>
      </c>
      <c r="O40" s="7">
        <v>300</v>
      </c>
      <c r="P40" s="7">
        <v>300</v>
      </c>
      <c r="Q40" s="7">
        <f t="shared" si="0"/>
        <v>2050</v>
      </c>
    </row>
    <row r="41" spans="4:17" ht="27.75" customHeight="1" x14ac:dyDescent="0.25">
      <c r="D41" s="21" t="s">
        <v>67</v>
      </c>
      <c r="E41" s="7">
        <v>3100</v>
      </c>
      <c r="F41" s="7">
        <v>3100</v>
      </c>
      <c r="G41" s="7">
        <v>2800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300</v>
      </c>
      <c r="O41" s="7">
        <v>2800</v>
      </c>
      <c r="P41" s="7">
        <v>3000</v>
      </c>
      <c r="Q41" s="7">
        <f t="shared" si="0"/>
        <v>15100</v>
      </c>
    </row>
    <row r="42" spans="4:17" ht="27.75" customHeight="1" x14ac:dyDescent="0.25">
      <c r="D42" s="21" t="s">
        <v>53</v>
      </c>
      <c r="E42" s="7">
        <v>1800</v>
      </c>
      <c r="F42" s="7">
        <v>1800</v>
      </c>
      <c r="G42" s="7">
        <v>1500</v>
      </c>
      <c r="H42" s="7">
        <v>1200</v>
      </c>
      <c r="I42" s="7">
        <v>500</v>
      </c>
      <c r="J42" s="7">
        <v>300</v>
      </c>
      <c r="K42" s="7">
        <v>200</v>
      </c>
      <c r="L42" s="7">
        <v>200</v>
      </c>
      <c r="M42" s="7">
        <v>300</v>
      </c>
      <c r="N42" s="7">
        <v>1100</v>
      </c>
      <c r="O42" s="7">
        <v>1700</v>
      </c>
      <c r="P42" s="7">
        <v>1800</v>
      </c>
      <c r="Q42" s="7">
        <f t="shared" si="0"/>
        <v>12400</v>
      </c>
    </row>
    <row r="43" spans="4:17" ht="23.25" customHeight="1" x14ac:dyDescent="0.25">
      <c r="D43" s="12" t="s">
        <v>5</v>
      </c>
      <c r="E43" s="13">
        <f t="shared" ref="E43:Q43" si="1">SUM(E11:E42)</f>
        <v>9400</v>
      </c>
      <c r="F43" s="13">
        <f t="shared" si="1"/>
        <v>9340</v>
      </c>
      <c r="G43" s="13">
        <f t="shared" si="1"/>
        <v>8610</v>
      </c>
      <c r="H43" s="13">
        <f t="shared" si="1"/>
        <v>3500</v>
      </c>
      <c r="I43" s="13">
        <f t="shared" si="1"/>
        <v>2030</v>
      </c>
      <c r="J43" s="13">
        <f t="shared" si="1"/>
        <v>1820</v>
      </c>
      <c r="K43" s="13">
        <f t="shared" si="1"/>
        <v>1520</v>
      </c>
      <c r="L43" s="13">
        <f t="shared" si="1"/>
        <v>1510</v>
      </c>
      <c r="M43" s="13">
        <f t="shared" si="1"/>
        <v>1610</v>
      </c>
      <c r="N43" s="13">
        <f t="shared" si="1"/>
        <v>3220</v>
      </c>
      <c r="O43" s="13">
        <f t="shared" si="1"/>
        <v>8560</v>
      </c>
      <c r="P43" s="13">
        <f t="shared" si="1"/>
        <v>8880</v>
      </c>
      <c r="Q43" s="13">
        <f t="shared" si="1"/>
        <v>60000</v>
      </c>
    </row>
    <row r="44" spans="4:17" x14ac:dyDescent="0.25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4:17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</sheetData>
  <mergeCells count="4">
    <mergeCell ref="D7:Q7"/>
    <mergeCell ref="O2:Q2"/>
    <mergeCell ref="L3:Q3"/>
    <mergeCell ref="D8:Q8"/>
  </mergeCells>
  <pageMargins left="0.24" right="0.16" top="0.2" bottom="0.2" header="0.22" footer="0.2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Q52"/>
  <sheetViews>
    <sheetView workbookViewId="0">
      <selection activeCell="P52" sqref="P52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7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7" hidden="1" x14ac:dyDescent="0.25"/>
    <row r="19" spans="4:17" hidden="1" x14ac:dyDescent="0.25"/>
    <row r="20" spans="4:17" hidden="1" x14ac:dyDescent="0.25"/>
    <row r="21" spans="4:17" hidden="1" x14ac:dyDescent="0.25"/>
    <row r="22" spans="4:17" hidden="1" x14ac:dyDescent="0.25"/>
    <row r="23" spans="4:17" hidden="1" x14ac:dyDescent="0.25"/>
    <row r="24" spans="4:17" hidden="1" x14ac:dyDescent="0.25"/>
    <row r="25" spans="4:17" hidden="1" x14ac:dyDescent="0.25"/>
    <row r="26" spans="4:17" hidden="1" x14ac:dyDescent="0.25"/>
    <row r="27" spans="4:17" hidden="1" x14ac:dyDescent="0.25"/>
    <row r="28" spans="4:17" hidden="1" x14ac:dyDescent="0.25"/>
    <row r="29" spans="4:17" hidden="1" x14ac:dyDescent="0.25"/>
    <row r="30" spans="4:17" hidden="1" x14ac:dyDescent="0.25"/>
    <row r="31" spans="4:17" hidden="1" x14ac:dyDescent="0.25"/>
    <row r="32" spans="4:17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37</v>
      </c>
      <c r="P32" s="5"/>
      <c r="Q32" s="4"/>
    </row>
    <row r="33" spans="4:17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 t="s">
        <v>43</v>
      </c>
      <c r="P33" s="4"/>
      <c r="Q33" s="4"/>
    </row>
    <row r="34" spans="4:17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4:17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4:17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4:17" ht="19.5" x14ac:dyDescent="0.35">
      <c r="D37" s="34" t="s">
        <v>85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4:17" x14ac:dyDescent="0.25">
      <c r="D38" s="4"/>
      <c r="E38" s="4"/>
      <c r="F38" s="4"/>
      <c r="G38" s="4"/>
      <c r="H38" s="4"/>
      <c r="I38" s="4"/>
      <c r="J38" s="4"/>
      <c r="K38" s="4"/>
      <c r="L38" s="37" t="s">
        <v>51</v>
      </c>
      <c r="M38" s="37"/>
      <c r="N38" s="37"/>
      <c r="O38" s="37"/>
      <c r="P38" s="4"/>
      <c r="Q38" s="4"/>
    </row>
    <row r="39" spans="4:17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48</v>
      </c>
    </row>
    <row r="40" spans="4:17" ht="30" customHeight="1" x14ac:dyDescent="0.25">
      <c r="D40" s="18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</row>
    <row r="41" spans="4:17" ht="30" customHeight="1" x14ac:dyDescent="0.25">
      <c r="D41" s="17" t="s">
        <v>29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4:17" ht="30" customHeight="1" x14ac:dyDescent="0.25">
      <c r="D42" s="17" t="s">
        <v>29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4:17" ht="30" customHeight="1" x14ac:dyDescent="0.25">
      <c r="D43" s="17" t="s">
        <v>32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4:17" ht="23.25" customHeight="1" x14ac:dyDescent="0.25">
      <c r="D44" s="12" t="s">
        <v>5</v>
      </c>
      <c r="E44" s="13">
        <f t="shared" ref="E44:Q44" si="2">SUM(E41:E43)</f>
        <v>0</v>
      </c>
      <c r="F44" s="13">
        <f t="shared" si="2"/>
        <v>0</v>
      </c>
      <c r="G44" s="13">
        <f t="shared" si="2"/>
        <v>0</v>
      </c>
      <c r="H44" s="13">
        <f t="shared" si="2"/>
        <v>0</v>
      </c>
      <c r="I44" s="13">
        <f t="shared" si="2"/>
        <v>0</v>
      </c>
      <c r="J44" s="13">
        <f t="shared" si="2"/>
        <v>0</v>
      </c>
      <c r="K44" s="13">
        <f t="shared" si="2"/>
        <v>0</v>
      </c>
      <c r="L44" s="13">
        <f t="shared" si="2"/>
        <v>0</v>
      </c>
      <c r="M44" s="13">
        <f t="shared" si="2"/>
        <v>0</v>
      </c>
      <c r="N44" s="13">
        <f t="shared" si="2"/>
        <v>0</v>
      </c>
      <c r="O44" s="13">
        <f t="shared" si="2"/>
        <v>0</v>
      </c>
      <c r="P44" s="13">
        <f t="shared" si="2"/>
        <v>0</v>
      </c>
      <c r="Q44" s="13">
        <f t="shared" si="2"/>
        <v>0</v>
      </c>
    </row>
    <row r="45" spans="4:17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4:17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4:17" ht="24" customHeight="1" x14ac:dyDescent="0.25">
      <c r="D47" s="4"/>
      <c r="E47" s="4"/>
      <c r="F47" s="4"/>
      <c r="G47" s="4" t="s">
        <v>40</v>
      </c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4:17" ht="15.75" x14ac:dyDescent="0.25">
      <c r="D48" s="4"/>
      <c r="E48" s="4"/>
      <c r="F48" s="15"/>
      <c r="G48" s="4"/>
      <c r="H48" s="15"/>
      <c r="I48" s="16"/>
      <c r="J48" s="19" t="s">
        <v>41</v>
      </c>
      <c r="K48" s="16"/>
      <c r="L48" s="16"/>
      <c r="M48" s="15"/>
      <c r="N48" s="4"/>
      <c r="O48" s="4"/>
      <c r="P48" s="4"/>
      <c r="Q48" s="4"/>
    </row>
    <row r="49" spans="4:17" x14ac:dyDescent="0.25">
      <c r="D49" s="4"/>
      <c r="E49" s="4"/>
      <c r="F49" s="16"/>
      <c r="G49" s="4"/>
      <c r="H49" s="16"/>
      <c r="I49" s="16"/>
      <c r="J49" s="16"/>
      <c r="K49" s="16"/>
      <c r="L49" s="16"/>
      <c r="M49" s="16"/>
      <c r="N49" s="4"/>
      <c r="O49" s="4"/>
      <c r="P49" s="4"/>
      <c r="Q49" s="4"/>
    </row>
    <row r="52" spans="4:17" x14ac:dyDescent="0.25">
      <c r="D52" s="4" t="s">
        <v>42</v>
      </c>
    </row>
  </sheetData>
  <mergeCells count="2">
    <mergeCell ref="D37:Q37"/>
    <mergeCell ref="L38:O38"/>
  </mergeCells>
  <pageMargins left="0.24" right="0.16" top="0.5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45"/>
  <sheetViews>
    <sheetView workbookViewId="0">
      <selection activeCell="P36" sqref="P36"/>
    </sheetView>
  </sheetViews>
  <sheetFormatPr defaultRowHeight="15" x14ac:dyDescent="0.25"/>
  <cols>
    <col min="1" max="1" width="1.140625" customWidth="1"/>
    <col min="2" max="3" width="6.85546875" hidden="1" customWidth="1"/>
    <col min="4" max="4" width="16" customWidth="1"/>
    <col min="5" max="5" width="15.140625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18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18" hidden="1" x14ac:dyDescent="0.25"/>
    <row r="19" spans="4:18" hidden="1" x14ac:dyDescent="0.25"/>
    <row r="20" spans="4:18" hidden="1" x14ac:dyDescent="0.25"/>
    <row r="21" spans="4:18" hidden="1" x14ac:dyDescent="0.25"/>
    <row r="22" spans="4:18" hidden="1" x14ac:dyDescent="0.25"/>
    <row r="23" spans="4:18" hidden="1" x14ac:dyDescent="0.25"/>
    <row r="24" spans="4:18" hidden="1" x14ac:dyDescent="0.25"/>
    <row r="25" spans="4:18" hidden="1" x14ac:dyDescent="0.25"/>
    <row r="26" spans="4:18" hidden="1" x14ac:dyDescent="0.25"/>
    <row r="27" spans="4:18" hidden="1" x14ac:dyDescent="0.25"/>
    <row r="28" spans="4:18" hidden="1" x14ac:dyDescent="0.25"/>
    <row r="29" spans="4:18" hidden="1" x14ac:dyDescent="0.25"/>
    <row r="30" spans="4:18" hidden="1" x14ac:dyDescent="0.25"/>
    <row r="31" spans="4:18" hidden="1" x14ac:dyDescent="0.25"/>
    <row r="32" spans="4:18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35" t="s">
        <v>90</v>
      </c>
      <c r="Q32" s="35"/>
      <c r="R32" s="35"/>
    </row>
    <row r="33" spans="4:18" ht="4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36" t="s">
        <v>95</v>
      </c>
      <c r="N33" s="36"/>
      <c r="O33" s="36"/>
      <c r="P33" s="36"/>
      <c r="Q33" s="36"/>
      <c r="R33" s="36"/>
    </row>
    <row r="34" spans="4:18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4:18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4:18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4:18" ht="21.75" customHeight="1" x14ac:dyDescent="0.35">
      <c r="D37" s="34" t="s">
        <v>52</v>
      </c>
      <c r="E37" s="34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4:18" x14ac:dyDescent="0.25">
      <c r="D38" s="32"/>
      <c r="E38" s="32"/>
      <c r="F38" s="32"/>
      <c r="G38" s="32"/>
      <c r="H38" s="32"/>
      <c r="I38" s="32"/>
      <c r="J38" s="33" t="s">
        <v>51</v>
      </c>
      <c r="K38" s="33"/>
      <c r="L38" s="33"/>
      <c r="M38" s="33"/>
      <c r="N38" s="33"/>
      <c r="O38" s="33"/>
      <c r="P38" s="33"/>
      <c r="Q38" s="33"/>
      <c r="R38" s="32"/>
    </row>
    <row r="39" spans="4:18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</row>
    <row r="40" spans="4:18" ht="30" customHeight="1" x14ac:dyDescent="0.25">
      <c r="D40" s="18" t="s">
        <v>28</v>
      </c>
      <c r="E40" s="18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</row>
    <row r="41" spans="4:18" ht="30" customHeight="1" x14ac:dyDescent="0.25">
      <c r="D41" s="22" t="s">
        <v>49</v>
      </c>
      <c r="E41" s="17" t="s">
        <v>30</v>
      </c>
      <c r="F41" s="10">
        <v>8</v>
      </c>
      <c r="G41" s="10">
        <v>8</v>
      </c>
      <c r="H41" s="10">
        <v>8</v>
      </c>
      <c r="I41" s="10">
        <v>8</v>
      </c>
      <c r="J41" s="10">
        <v>6</v>
      </c>
      <c r="K41" s="10">
        <v>6</v>
      </c>
      <c r="L41" s="10">
        <v>6</v>
      </c>
      <c r="M41" s="10">
        <v>6</v>
      </c>
      <c r="N41" s="10">
        <v>6</v>
      </c>
      <c r="O41" s="10">
        <v>6</v>
      </c>
      <c r="P41" s="10">
        <v>6</v>
      </c>
      <c r="Q41" s="10">
        <v>6</v>
      </c>
      <c r="R41" s="10">
        <f>SUM(F41:Q41)</f>
        <v>80</v>
      </c>
    </row>
    <row r="42" spans="4:18" ht="30" customHeight="1" x14ac:dyDescent="0.25">
      <c r="D42" s="22" t="s">
        <v>50</v>
      </c>
      <c r="E42" s="17" t="s">
        <v>30</v>
      </c>
      <c r="F42" s="10">
        <v>8</v>
      </c>
      <c r="G42" s="10">
        <v>8</v>
      </c>
      <c r="H42" s="10">
        <v>8</v>
      </c>
      <c r="I42" s="10">
        <v>8</v>
      </c>
      <c r="J42" s="10">
        <v>8</v>
      </c>
      <c r="K42" s="10">
        <v>5</v>
      </c>
      <c r="L42" s="10">
        <v>5</v>
      </c>
      <c r="M42" s="10">
        <v>5</v>
      </c>
      <c r="N42" s="10">
        <v>6</v>
      </c>
      <c r="O42" s="10">
        <v>7</v>
      </c>
      <c r="P42" s="10">
        <v>6</v>
      </c>
      <c r="Q42" s="10">
        <v>6</v>
      </c>
      <c r="R42" s="10">
        <f>SUM(F42:Q42)</f>
        <v>80</v>
      </c>
    </row>
    <row r="43" spans="4:18" ht="30" customHeight="1" x14ac:dyDescent="0.25">
      <c r="D43" s="22" t="s">
        <v>50</v>
      </c>
      <c r="E43" s="17" t="s">
        <v>31</v>
      </c>
      <c r="F43" s="10">
        <v>8</v>
      </c>
      <c r="G43" s="10">
        <v>8</v>
      </c>
      <c r="H43" s="10">
        <v>8</v>
      </c>
      <c r="I43" s="10">
        <v>8</v>
      </c>
      <c r="J43" s="10">
        <v>8</v>
      </c>
      <c r="K43" s="10">
        <v>5</v>
      </c>
      <c r="L43" s="10">
        <v>5</v>
      </c>
      <c r="M43" s="10">
        <v>5</v>
      </c>
      <c r="N43" s="10">
        <v>6</v>
      </c>
      <c r="O43" s="10">
        <v>7</v>
      </c>
      <c r="P43" s="10">
        <v>6</v>
      </c>
      <c r="Q43" s="10">
        <v>6</v>
      </c>
      <c r="R43" s="10">
        <f>SUM(F43:Q43)</f>
        <v>80</v>
      </c>
    </row>
    <row r="44" spans="4:18" ht="30" customHeight="1" x14ac:dyDescent="0.25">
      <c r="D44" s="29" t="s">
        <v>89</v>
      </c>
      <c r="E44" s="30" t="s">
        <v>30</v>
      </c>
      <c r="F44" s="31">
        <f>F41+F42</f>
        <v>16</v>
      </c>
      <c r="G44" s="31">
        <f t="shared" ref="G44:R44" si="2">G41+G42</f>
        <v>16</v>
      </c>
      <c r="H44" s="31">
        <f t="shared" si="2"/>
        <v>16</v>
      </c>
      <c r="I44" s="31">
        <f t="shared" si="2"/>
        <v>16</v>
      </c>
      <c r="J44" s="31">
        <f t="shared" si="2"/>
        <v>14</v>
      </c>
      <c r="K44" s="31">
        <f t="shared" si="2"/>
        <v>11</v>
      </c>
      <c r="L44" s="31">
        <f t="shared" si="2"/>
        <v>11</v>
      </c>
      <c r="M44" s="31">
        <f t="shared" si="2"/>
        <v>11</v>
      </c>
      <c r="N44" s="31">
        <f t="shared" si="2"/>
        <v>12</v>
      </c>
      <c r="O44" s="31">
        <f t="shared" si="2"/>
        <v>13</v>
      </c>
      <c r="P44" s="31">
        <f t="shared" si="2"/>
        <v>12</v>
      </c>
      <c r="Q44" s="31">
        <f t="shared" si="2"/>
        <v>12</v>
      </c>
      <c r="R44" s="31">
        <f t="shared" si="2"/>
        <v>160</v>
      </c>
    </row>
    <row r="45" spans="4:18" ht="30" customHeight="1" x14ac:dyDescent="0.25">
      <c r="D45" s="29" t="s">
        <v>89</v>
      </c>
      <c r="E45" s="30" t="s">
        <v>31</v>
      </c>
      <c r="F45" s="31">
        <f>F43</f>
        <v>8</v>
      </c>
      <c r="G45" s="31">
        <f t="shared" ref="G45:R45" si="3">G43</f>
        <v>8</v>
      </c>
      <c r="H45" s="31">
        <f t="shared" si="3"/>
        <v>8</v>
      </c>
      <c r="I45" s="31">
        <f t="shared" si="3"/>
        <v>8</v>
      </c>
      <c r="J45" s="31">
        <f t="shared" si="3"/>
        <v>8</v>
      </c>
      <c r="K45" s="31">
        <f t="shared" si="3"/>
        <v>5</v>
      </c>
      <c r="L45" s="31">
        <f t="shared" si="3"/>
        <v>5</v>
      </c>
      <c r="M45" s="31">
        <f t="shared" si="3"/>
        <v>5</v>
      </c>
      <c r="N45" s="31">
        <f t="shared" si="3"/>
        <v>6</v>
      </c>
      <c r="O45" s="31">
        <f t="shared" si="3"/>
        <v>7</v>
      </c>
      <c r="P45" s="31">
        <f t="shared" si="3"/>
        <v>6</v>
      </c>
      <c r="Q45" s="31">
        <f t="shared" si="3"/>
        <v>6</v>
      </c>
      <c r="R45" s="31">
        <f t="shared" si="3"/>
        <v>80</v>
      </c>
    </row>
  </sheetData>
  <mergeCells count="3">
    <mergeCell ref="D37:R37"/>
    <mergeCell ref="P32:R32"/>
    <mergeCell ref="M33:R33"/>
  </mergeCells>
  <pageMargins left="0.24" right="0.16" top="0.47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2275</vt:lpstr>
      <vt:lpstr>2274</vt:lpstr>
      <vt:lpstr>2273</vt:lpstr>
      <vt:lpstr>2271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2021-12-09T13:29:14Z</dcterms:modified>
</cp:coreProperties>
</file>